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C:\Users\vaas3\Downloads\"/>
    </mc:Choice>
  </mc:AlternateContent>
  <xr:revisionPtr revIDLastSave="702" documentId="8_{59A586BD-B608-4AD2-A019-77F18B2B9B76}" xr6:coauthVersionLast="47" xr6:coauthVersionMax="47" xr10:uidLastSave="{5ABA793A-06CE-4D56-AADC-8F99E591F7D3}"/>
  <bookViews>
    <workbookView xWindow="-108" yWindow="-108" windowWidth="23256" windowHeight="12576" activeTab="3" xr2:uid="{00000000-000D-0000-FFFF-FFFF00000000}"/>
  </bookViews>
  <sheets>
    <sheet name="Resumen" sheetId="1" r:id="rId1"/>
    <sheet name="Causales Rechazo" sheetId="4" r:id="rId2"/>
    <sheet name="Juridicos" sheetId="2" r:id="rId3"/>
    <sheet name="Tecnicos" sheetId="3" r:id="rId4"/>
    <sheet name="Guía y Fuentes"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 l="1"/>
  <c r="D20" i="4"/>
  <c r="D19" i="4"/>
  <c r="D18" i="4"/>
  <c r="D17" i="4"/>
  <c r="D16" i="4"/>
  <c r="D15" i="4"/>
  <c r="D14" i="4"/>
  <c r="D13" i="4"/>
  <c r="D12" i="4"/>
  <c r="D11" i="4"/>
  <c r="D10" i="4"/>
  <c r="D9" i="4"/>
  <c r="D8" i="4"/>
  <c r="D7" i="4"/>
  <c r="D6" i="4"/>
  <c r="D5" i="4"/>
  <c r="D46" i="3"/>
  <c r="D45" i="3"/>
  <c r="D44" i="3"/>
  <c r="D43" i="3"/>
  <c r="D42" i="3"/>
  <c r="D41" i="3"/>
  <c r="D40" i="3"/>
  <c r="D39" i="3"/>
  <c r="D38" i="3"/>
  <c r="D37" i="3"/>
  <c r="D36" i="3"/>
  <c r="D37" i="2"/>
  <c r="D36" i="2"/>
  <c r="D35" i="2"/>
  <c r="D34" i="2"/>
  <c r="D33" i="2"/>
  <c r="D32" i="2"/>
  <c r="D31" i="2"/>
  <c r="D30" i="2"/>
  <c r="D29" i="2"/>
  <c r="D28" i="2"/>
  <c r="D27" i="2"/>
  <c r="D26" i="2"/>
  <c r="D25" i="2"/>
  <c r="D24" i="2"/>
  <c r="D23" i="2"/>
  <c r="D22" i="2"/>
  <c r="D21" i="2"/>
  <c r="D20" i="2"/>
  <c r="D19" i="2"/>
  <c r="D18" i="2"/>
  <c r="D17" i="2"/>
  <c r="D16" i="2"/>
  <c r="D15" i="2"/>
  <c r="D14" i="2"/>
  <c r="D13" i="2"/>
  <c r="D12" i="2"/>
  <c r="D11" i="2"/>
  <c r="D10" i="2"/>
  <c r="D9" i="2"/>
  <c r="D8" i="2"/>
  <c r="D7" i="2"/>
  <c r="D6" i="2"/>
  <c r="D5" i="2"/>
  <c r="E7" i="1"/>
  <c r="E6" i="1"/>
  <c r="E5" i="1"/>
  <c r="E8" i="1" l="1"/>
</calcChain>
</file>

<file path=xl/sharedStrings.xml><?xml version="1.0" encoding="utf-8"?>
<sst xmlns="http://schemas.openxmlformats.org/spreadsheetml/2006/main" count="1113" uniqueCount="525">
  <si>
    <t>FORMATO DE VERIFICACIÓN DE REQUISITOS HABILITANTES JURÍDICOS Y TÉCNICOS</t>
  </si>
  <si>
    <t>CORABASTOS – Convocatoria Pública No. 004 de 2026 | Servicio integral de vigilancia y seguridad privada</t>
  </si>
  <si>
    <t>DATO</t>
  </si>
  <si>
    <t>INFORMACIÓN A DILIGENCIAR</t>
  </si>
  <si>
    <t>RESULTADO CONSOLIDADO</t>
  </si>
  <si>
    <t>ESTADO</t>
  </si>
  <si>
    <t>Proponente evaluado</t>
  </si>
  <si>
    <t>UT NC 2026</t>
  </si>
  <si>
    <t>Capacidad jurídica</t>
  </si>
  <si>
    <t>NIT</t>
  </si>
  <si>
    <t>N/A</t>
  </si>
  <si>
    <t>Capacidad técnica</t>
  </si>
  <si>
    <t>Modalidad</t>
  </si>
  <si>
    <t>UNIÓN TEMPORAL</t>
  </si>
  <si>
    <t>Causales de rechazo</t>
  </si>
  <si>
    <t>Integrante / Empresa 1</t>
  </si>
  <si>
    <t>SEGURIDAD NÁPOLES LTDA.</t>
  </si>
  <si>
    <t>Resultado global</t>
  </si>
  <si>
    <t>NIT.</t>
  </si>
  <si>
    <t>860523408-6</t>
  </si>
  <si>
    <t>Fecha de evaluación</t>
  </si>
  <si>
    <t>Participación</t>
  </si>
  <si>
    <t>Evaluador jurídico</t>
  </si>
  <si>
    <t>JAIRO ENRIQUE CORREDOR CASTILLA</t>
  </si>
  <si>
    <t>Integrante / Empresa 2</t>
  </si>
  <si>
    <t>SEGURIDAD COSMOS LTDA.</t>
  </si>
  <si>
    <t>Evaluador técnico</t>
  </si>
  <si>
    <t>JOHN JAIME GARCÍA BELTRÁN</t>
  </si>
  <si>
    <t>800023646-9</t>
  </si>
  <si>
    <t>Representante legal</t>
  </si>
  <si>
    <t>SONIA PATRICIA ANGARITA ABAUNZA</t>
  </si>
  <si>
    <t>Documento de identidad</t>
  </si>
  <si>
    <t>Regla de lectura: los requisitos habilitantes se verifican como CUMPLE / NO CUMPLE y no otorgan puntaje. El resultado final debe incorporar las subsanaciones o aclaraciones procedentes dentro de las reglas del pliego. En la hoja 'Causales Rechazo', CUMPLE significa que la propuesta NO incurre en la causal; NO CUMPLE significa que la causal se configura.</t>
  </si>
  <si>
    <t>VERIFICACIÓN DE CAUSALES DE RECHAZO DE LA PROPUESTA</t>
  </si>
  <si>
    <t>En esta hoja: CUMPLE = la propuesta NO incurre en la causal; NO CUMPLE = la causal se configura. Debe dejarse trazabilidad del folio, carpeta, documento y fundamento de la conclusión.</t>
  </si>
  <si>
    <t>CAUSAL DE RECHAZO / CONTROL</t>
  </si>
  <si>
    <t>NUMERAL / FUENTE</t>
  </si>
  <si>
    <t>RESULTADO (CUMPLE / NO CUMPLE)</t>
  </si>
  <si>
    <t>PROPONENTE EVALUADO</t>
  </si>
  <si>
    <t>FOLIO(S)</t>
  </si>
  <si>
    <t>CARPETA / RUTA</t>
  </si>
  <si>
    <t>NOMBRE DEL DOCUMENTO / EVIDENCIA</t>
  </si>
  <si>
    <t>OBSERVACIÓN / FUNDAMENTO</t>
  </si>
  <si>
    <t>La propuesta fue presentada dentro del término, fecha y lugar/canal señalados en el cronograma.</t>
  </si>
  <si>
    <t>Cap. VII causal 1</t>
  </si>
  <si>
    <t>CUMPLE</t>
  </si>
  <si>
    <t>https://corabastos.com.co/wp-content/uploads/2026/07/CP-004_2026_-Contratacion-Juridica-Outlook_RadicadoPropuestasOferentes.pdf</t>
  </si>
  <si>
    <t>CORREO ELECTRÓNICO ADJUNTO AL ACTA DE CIERRE</t>
  </si>
  <si>
    <t>Se presentó y suscribió la Carta de Presentación por quien tiene facultad para ello.</t>
  </si>
  <si>
    <t>Cap. VII causal 2</t>
  </si>
  <si>
    <t>3 FOLIOS</t>
  </si>
  <si>
    <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t>
  </si>
  <si>
    <t>COPIA REQUISITOS HABILITANTES PARTE1
8.2 FORMATO 2. CARTA DE PRESENTACIÓN
folios 002 al 004</t>
  </si>
  <si>
    <t>El objeto social del proponente permite ejecutar el objeto contractual.</t>
  </si>
  <si>
    <t>Cap. VII causal 3</t>
  </si>
  <si>
    <t>20 FOLIOS</t>
  </si>
  <si>
    <t>COPIA REQUISITOS HABILITANTES PARTE1
PERSONAS JURÍDICAS- CERTIFICADO DE EXISTENCIA Y REPRESENTACIÓN LEGAL
folios 006 al 0025</t>
  </si>
  <si>
    <t>OBJETO SOCIAL</t>
  </si>
  <si>
    <t>La duración de la sociedad cumple la exigencia del pliego.</t>
  </si>
  <si>
    <t>Cap. VII causal 4</t>
  </si>
  <si>
    <t>7 FOLIOS</t>
  </si>
  <si>
    <t>COPIA REQUISITOS HABILITANTES PARTE1
8.8 FORMATO 8 DOCUMENTO DE CONFORMACIÓN DE UNIÓN TEMPORAL COMPROMISO DE UNIÓN TEMPORAL
folios 0027 al 0033</t>
  </si>
  <si>
    <t>CLÁUSULA QUINTA</t>
  </si>
  <si>
    <t>Se presentó con la propuesta la garantía de seriedad junto con su recibo de pago.</t>
  </si>
  <si>
    <t>Cap. VII causal 5</t>
  </si>
  <si>
    <t>21 FOLIOS</t>
  </si>
  <si>
    <t>COPIA REQUISITOS HABILITANTES PARTE 1
GARANTÍA DE SERIEDAD DE LA PROPUESTA
folios 0044 al 0064</t>
  </si>
  <si>
    <t>VERIFICADA
Certificado_AUT_20260728165522</t>
  </si>
  <si>
    <t>El proponente no se encuentra incurso en prohibiciones, inhabilidades o incompatibilidades.</t>
  </si>
  <si>
    <t>Cap. VII causal 6</t>
  </si>
  <si>
    <t>15 FOLIOS</t>
  </si>
  <si>
    <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202%2Epdf&amp;parent=%2Fpersonal%2Fcontratacionjuridica%5Fcorabastos%5Fcom%5Fco%2FDocuments%2FDOCUMENTOS%20CP%20004%2D2026%2FEXPEDIENTE%20CONTRACTUAL%20DIGITAL%2F092%5FPresentaci%C3%B3nPropuestas%2FUT%20NC%202026</t>
  </si>
  <si>
    <t>COPIA REQUISITOS HABILITANTES PARTE 1
COPIA REQUISITOS HABILITANTES PARTE 2
Antecedentes disciplinarios
Antecedentes fiscales
Antecedentes judiciales
Antecedentes REDAM y RNMC
folios 211 de la primera parte al 228 de la segunda parte</t>
  </si>
  <si>
    <t>CORROBORADO EN CARPETA VERIFICACIÓN HABILITANTES (CORABASTOS)</t>
  </si>
  <si>
    <t>El proponente no se encuentra incurso en causal de disolución de las referidas en el pliego.</t>
  </si>
  <si>
    <t>Cap. VII causal 7</t>
  </si>
  <si>
    <t>DURACIÓN DE LA SOCIEDAD</t>
  </si>
  <si>
    <t>No existen varias propuestas presentadas por el mismo proponente para el mismo proceso, por sí o por interpuesta persona.</t>
  </si>
  <si>
    <t>Cap. VII causal 8</t>
  </si>
  <si>
    <t>DENTRO DEL PROCESO NO EXISTEN DOS CARTAS DE PRESENTACIÓN PARA UNA MISMA EMPRESA</t>
  </si>
  <si>
    <t>El proponente acepta y se compromete a cumplir las especificaciones técnicas mínimas, sin discrepancias ni condicionamientos.</t>
  </si>
  <si>
    <t>Cap. VII causal 9</t>
  </si>
  <si>
    <t>SE SUSCRIBE LA CARTA EN SEÑAL DE ACEPTACIÓN</t>
  </si>
  <si>
    <t>La propuesta económica no supera el presupuesto oficial.</t>
  </si>
  <si>
    <t>Cap. VII causal 10</t>
  </si>
  <si>
    <t>N.A.</t>
  </si>
  <si>
    <t>La propuesta económica no contiene precios artificialmente bajos o irrisorios por debajo de la tarifa mínima legal aplicable.</t>
  </si>
  <si>
    <t>Cap. VII causal 11</t>
  </si>
  <si>
    <t>La documentación de la propuesta concuerda con la realidad y no presenta falsedad o presunción fundada de falsedad.</t>
  </si>
  <si>
    <t>Cap. VII causal 12</t>
  </si>
  <si>
    <t>TODA LA PROPUESTA</t>
  </si>
  <si>
    <t>https://corabastosas-my.sharepoint.com/my?id=%2Fpersonal%2Fcontratacionjuridica%5Fcorabastos%5Fcom%5Fco%2FDocuments%2FDOCUMENTOS%20CP%20004%2D2026%2FEXPEDIENTE%20CONTRACTUAL%20DIGITAL%2F092%5FPresentaci%C3%B3nPropuestas%2FUT%20NC%202026&amp;viewid=57f7c43c%2Dc7d8%2D4a12%2D9925%2Dd0e60e4f043d</t>
  </si>
  <si>
    <t>Después de aclaraciones/subsanaciones procedentes, el proponente cumple definitivamente los requerimientos habilitantes exigidos.</t>
  </si>
  <si>
    <t>Cap. VII causal 13</t>
  </si>
  <si>
    <t>Se presentó el formato de compromiso anticorrupción.</t>
  </si>
  <si>
    <t>Cap. VII causal 14</t>
  </si>
  <si>
    <t>06 FOLIOS</t>
  </si>
  <si>
    <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202%2Epdf&amp;parent=%2Fpersonal%2Fcontratacionjuridica%5Fcorabastos%5Fcom%5Fco%2FDocuments%2FDOCUMENTOS%20CP%20004%2D2026%2FEXPEDIENTE%20CONTRACTUAL%20DIGITAL%2F092%5FPresentaci%C3%B3nPropuestas%2FUT%20NC%202026</t>
  </si>
  <si>
    <t>COPIA REQUISITOS HABILITANTES PARTE 2
COMPROMISO ANTICORRUPCIÓN
folios 233 al 238 de la segunda parte</t>
  </si>
  <si>
    <t>El proponente allegó oportunamente la documentación requerida para subsanar y/o aclarar requisitos no puntuables.</t>
  </si>
  <si>
    <t>Cap. VII causal 15</t>
  </si>
  <si>
    <t>La oferta económica discrimina AIU y respeta los topes mínimos legales señalados en el pliego (10% empresas / 8% cooperativas).</t>
  </si>
  <si>
    <t>Cap. VII causal 16</t>
  </si>
  <si>
    <t>La manifestación de interés fue presentada en término, forma, lugar y formato; la modalidad/estructura coincide con la propuesta.</t>
  </si>
  <si>
    <t>1.22 – causal complementaria expresa</t>
  </si>
  <si>
    <t>25 FOLIOS</t>
  </si>
  <si>
    <t>https://corabastos.com.co/wp-content/uploads/2026/07/Consolidado-correos-manifestaciones-de-interes-17-jul-2026.pdf</t>
  </si>
  <si>
    <t>Consolidado-correos-manifestaciones-de-interes-17-jul-2026.pdf</t>
  </si>
  <si>
    <t>NOTAS DEL PLIEGO: (1) La sola existencia de multas o sanciones de la Superintendencia de Vigilancia y Seguridad Privada o de la SIC no produce rechazo automático salvo que configure inhabilidad, incompatibilidad o prohibición. (2) La renovación en trámite de licencia de funcionamiento o autorización de uniformes se analiza conforme al artículo 35 del Decreto Ley 019 de 2012. (3) No se rechaza por documentos expresamente diferidos para el adjudicatario antes del acta de inicio.</t>
  </si>
  <si>
    <t>VERIFICACIÓN DE REQUISITOS MÍNIMOS HABILITANTES – CAPACIDAD JURÍDICA</t>
  </si>
  <si>
    <t>Diligenciamiento: seleccione CUMPLE / NO CUMPLE / N.A.; indique el integrante que aporta, folio, carpeta y nombre exacto del documento. Use las columnas de subsanación para dejar trazabilidad del requerimiento y del resultado definitivo.</t>
  </si>
  <si>
    <t>REQUISITO EXIGIDO EN EL PLIEGO</t>
  </si>
  <si>
    <t>RESULTADO PRELIMINAR</t>
  </si>
  <si>
    <t>EMPRESA / INTEGRANTE QUE APORTA EL REQUISITO</t>
  </si>
  <si>
    <t>CARPETA / RUTA DE LA PROPUESTA</t>
  </si>
  <si>
    <t>NOMBRE DEL DOCUMENTO</t>
  </si>
  <si>
    <t>CRITERIO DE VERIFICACIÓN</t>
  </si>
  <si>
    <t>SUBSANABILIDAD / ACLARACIÓN</t>
  </si>
  <si>
    <t>RESULTADO FINAL</t>
  </si>
  <si>
    <t>OBSERVACIONES / REQUERIMIENTO</t>
  </si>
  <si>
    <t>Manifestación de interés presentada oportunamente, en la forma y canal exigidos, y coincidente con la modalidad de participación de la propuesta.</t>
  </si>
  <si>
    <t>1.22 / 2.3</t>
  </si>
  <si>
    <t>UT</t>
  </si>
  <si>
    <t>Verificar Formato 5, fecha/hora de envío, modalidad e integrantes. La omisión o inconsistencia prevista en el numeral 1.22 genera rechazo.</t>
  </si>
  <si>
    <t>NO</t>
  </si>
  <si>
    <t>Carta de presentación de la propuesta diligenciada y suscrita por representante legal o apoderado debidamente facultado.</t>
  </si>
  <si>
    <t>4.1.1 / Formato 2</t>
  </si>
  <si>
    <t>Verificar firma, identificación del firmante y ausencia de condicionamientos que modifiquen la oferta.</t>
  </si>
  <si>
    <t>SÍ, sin mejorar la oferta</t>
  </si>
  <si>
    <t>Documento de identidad del representante legal o apoderado.</t>
  </si>
  <si>
    <t>4.1.1 y 4.1.17</t>
  </si>
  <si>
    <t>TODAS</t>
  </si>
  <si>
    <t>2 FOLIOS</t>
  </si>
  <si>
    <t>COPIA REQUISITOS HABILITANTES PARTE 2
Documento de identidad del representante legal
Folios 230 y 231 segunda parte</t>
  </si>
  <si>
    <t>Copia legible de la cédula del representante legal/apoderado y, en estructuras plurales, de los integrantes conforme al pliego.</t>
  </si>
  <si>
    <t>SÍ</t>
  </si>
  <si>
    <t>Certificado de existencia y representación legal expedido con antelación no mayor a 30 días calendario.</t>
  </si>
  <si>
    <t>4.1.2.1</t>
  </si>
  <si>
    <t>NAPOLES: 11 FOLIOS
COSMOS: 9 FOLIOS</t>
  </si>
  <si>
    <t>COPIA REQUISITOS HABILITANTES PARTE1
Personas jurídicas - certificado de existencia y representación legal
folios 006 al 0025</t>
  </si>
  <si>
    <t>Verificar fecha de expedición, existencia y representación.</t>
  </si>
  <si>
    <t>SÍ, si acredita condición existente al cierre</t>
  </si>
  <si>
    <t>Objeto social relacionado con el objeto de la convocatoria y suficiente para celebrar y ejecutar el contrato.</t>
  </si>
  <si>
    <t>4.1.2.1(b) / 4.1.3</t>
  </si>
  <si>
    <t>Contrastar objeto social con vigilancia y seguridad privada y alcance contractual.</t>
  </si>
  <si>
    <t>SÍ, mediante aclaración; no puede modificar el objeto social después del cierre para habilitarse</t>
  </si>
  <si>
    <t>Vigencia de la persona jurídica no inferior al plazo del contrato más tres (3) años.</t>
  </si>
  <si>
    <t>4.1.2.1(c)</t>
  </si>
  <si>
    <t>TODAS
UT</t>
  </si>
  <si>
    <t>Verificar término de duración en certificado.</t>
  </si>
  <si>
    <t>SÍ, si la condición existía al cierre</t>
  </si>
  <si>
    <t>Matrícula mercantil renovada para la vigencia 2026.</t>
  </si>
  <si>
    <t>4.1.2.1(e)</t>
  </si>
  <si>
    <t>Verificar renovación 2026.</t>
  </si>
  <si>
    <t>SÍ, si acredita situación existente al cierre</t>
  </si>
  <si>
    <t>Autorización del órgano competente cuando el representante legal tenga limitaciones para presentar oferta o contratar por el valor propuesto.</t>
  </si>
  <si>
    <t>4.1.2.1(d) / 4.1.6</t>
  </si>
  <si>
    <t>Verificar acta, autorización o certificado y cuantía autorizada.</t>
  </si>
  <si>
    <t>SÍ, si autorización era previa al cierre</t>
  </si>
  <si>
    <t>Para persona jurídica extranjera: cumplimiento de requisitos aplicables según tenga o no sucursal en Colombia.</t>
  </si>
  <si>
    <t>4.1.2.2</t>
  </si>
  <si>
    <t>Aplicar únicamente cuando corresponda; revisar legalización/apostilla y reglas del CGP y Código de Comercio citadas por el pliego.</t>
  </si>
  <si>
    <t>En consorcio o unión temporal: cada integrante acredita existencia, representación, duración y facultades.</t>
  </si>
  <si>
    <t>4.1.2.3 nums. 1 y 4</t>
  </si>
  <si>
    <t>NAPOLES: 11 FOLIOS
COSMOS: 9 FOLIOS
UT: 07 FOLIOS</t>
  </si>
  <si>
    <t>COPIA REQUISITOS HABILITANTES PARTE1
Personas jurídicas - certificado de existencia y representación legal
folios 006 al 0025
COPIA REQUISITOS HABILITANTES PARTE1
8.8 FORMATO 8 DOCUMENTO DE CONFORMACIÓN DE UNIÓN TEMPORAL COMPROMISO DE UNIÓN TEMPORAL
folios 0027 al 0033</t>
  </si>
  <si>
    <t>Verificación individual de cada integrante.</t>
  </si>
  <si>
    <t>En unión temporal: identificación expresa de términos y extensión de participación en la propuesta y ejecución.</t>
  </si>
  <si>
    <t>4.1.2.3 num. 2</t>
  </si>
  <si>
    <t>07 FOLIOS</t>
  </si>
  <si>
    <t>Verificar porcentajes y distribución de actividades.</t>
  </si>
  <si>
    <t>SÍ, sin alterar la oferta</t>
  </si>
  <si>
    <t>Designación y facultades del representante del consorcio o unión temporal y reglas básicas de responsabilidad.</t>
  </si>
  <si>
    <t>4.1.2.3 num. 3</t>
  </si>
  <si>
    <t>Verificar documento de conformación.</t>
  </si>
  <si>
    <t>SÍ, si no altera la estructura ofertada</t>
  </si>
  <si>
    <t>Documento de conformación identifica actividades, obligaciones, experiencia, personal, certificaciones, recursos o capacidades aportadas por cada integrante.</t>
  </si>
  <si>
    <t>4.1.2.3 num. 9</t>
  </si>
  <si>
    <t>Debe permitir asociar cada habilitación y capacidad con el integrante que materialmente la ejecutará.</t>
  </si>
  <si>
    <t>SÍ, aclarable sin redistribuir materialmente la oferta</t>
  </si>
  <si>
    <t>Estructura plural integrada por máximo dos (2) integrantes.</t>
  </si>
  <si>
    <t>Verificar número de integrantes.</t>
  </si>
  <si>
    <t>Documento de conformación suscrito antes o el mismo día de presentación de la propuesta.</t>
  </si>
  <si>
    <t>Verificar fecha de suscripción.</t>
  </si>
  <si>
    <t>NO, si fue constituido después del cierre</t>
  </si>
  <si>
    <t>Vigencia del consorcio o unión temporal igual al plazo del contrato más tres (3) años.</t>
  </si>
  <si>
    <t>4.1.2.3 num. 6</t>
  </si>
  <si>
    <t>Ver alerta en hoja 'Guía y Fuentes': Formatos 7 y 8 mencionan dos años adicionales.</t>
  </si>
  <si>
    <t>SÍ, sujeto a criterio jurídico por inconsistencia interna del pliego</t>
  </si>
  <si>
    <t>Autorizaciones de Juntas Directivas, Asambleas u órgano competente de los integrantes para presentar oferta, suscribir y liquidar el contrato en estructura plural, cuando aplique.</t>
  </si>
  <si>
    <t>4.1.2.3 num. 5</t>
  </si>
  <si>
    <t>Verificar actas/autorizaciones.</t>
  </si>
  <si>
    <t>SÍ, si existían antes del cierre</t>
  </si>
  <si>
    <t>La denominación del consorcio o unión temporal no utiliza la palabra CORABASTOS.</t>
  </si>
  <si>
    <t>4.1.2.3 num. 10</t>
  </si>
  <si>
    <t>El pliego establece prohibición expresa.</t>
  </si>
  <si>
    <t>Constitución de la persona jurídica proponente o al menos uno de los integrantes con mínimo diez (10) años de anterioridad al cierre.</t>
  </si>
  <si>
    <t>4.1.5</t>
  </si>
  <si>
    <t>Verificar fecha de constitución.</t>
  </si>
  <si>
    <t>Ausencia de inhabilidades, incompatibilidades y prohibiciones aplicables.</t>
  </si>
  <si>
    <t>4.1.7</t>
  </si>
  <si>
    <t>Verificar declaraciones y fuentes oficiales disponibles.</t>
  </si>
  <si>
    <t>NO cuando la causal exista</t>
  </si>
  <si>
    <t>Certificación de pago de seguridad social integral y parafiscales durante los últimos seis (6) meses – Formato 3.</t>
  </si>
  <si>
    <t>4.1.8 / Formato 3</t>
  </si>
  <si>
    <t>NAPOLES: 04 FOLIOS
COSMOS: 04 FOLIOS</t>
  </si>
  <si>
    <t>COPIA REQUISITOS HABILITANTES PARTE1
Aportes a seguridad social y aportes de ley
folios 0035 al 0042</t>
  </si>
  <si>
    <t>Debe estar suscrita por quienes corresponda; cada integrante de estructura plural presenta su certificación.</t>
  </si>
  <si>
    <t>SÍ, conforme reglas del pliego</t>
  </si>
  <si>
    <t>Soportes del revisor fiscal o contador: tarjeta profesional, cédula y certificado vigente de la Junta Central de Contadores, cuando aplique.</t>
  </si>
  <si>
    <t>4.1.8</t>
  </si>
  <si>
    <t>Verificar vigencia y ausencia de antecedentes que impidan ejercer.</t>
  </si>
  <si>
    <t>Garantía de seriedad: expedida por aseguradora legalmente constituida, a favor de CORABASTOS, por 10% del presupuesto oficial y vigencia de 90 días desde el cierre.</t>
  </si>
  <si>
    <t>4.1.9</t>
  </si>
  <si>
    <t>Verificar cuantía, vigencia, asegurado/beneficiario y tomador.</t>
  </si>
  <si>
    <t>NO respecto de la ausencia de la garantía; otros aspectos revisar subsanabilidad según pliego</t>
  </si>
  <si>
    <t>Garantía de seriedad presentada firmada y acompañada del recibo de pago; en estructura plural identifica al consorcio/UT y a sus integrantes.</t>
  </si>
  <si>
    <t>La no presentación de la garantía junto con el recibo de pago está prevista como rechazo.</t>
  </si>
  <si>
    <t>NO respecto de ausencia simultánea con la oferta</t>
  </si>
  <si>
    <t>RUP vigente: certificado expedido con máximo 30 días calendario de anterioridad al cierre.</t>
  </si>
  <si>
    <t>4.1.10</t>
  </si>
  <si>
    <t>NAPOLES: FOLIOS 066 al 151
COSMOS: FOLIOS 152 AL 183</t>
  </si>
  <si>
    <t>COPIA REQUISITOS HABILITANTES PARTE 1
Registro único de proponentes RUP - Código UNSPSC
folios 066 al 183</t>
  </si>
  <si>
    <t>Verificar vigencia y fecha.</t>
  </si>
  <si>
    <t>RUP – clasificación UNSPSC exigida: 921215 Servicios de guardias y/o 921217 Servicios de sistemas de seguridad, conforme reglas del pliego.</t>
  </si>
  <si>
    <t>En estructura plural cada integrante aporta RUP y al menos uno acredita la clasificación exigida.</t>
  </si>
  <si>
    <t>SÍ, si clasificación existía al cierre</t>
  </si>
  <si>
    <t>Registro Único Tributario – RUT actualizado.</t>
  </si>
  <si>
    <t>4.1.11</t>
  </si>
  <si>
    <t>NAPOLES: 15 FOLIOS
COSMOS:  06 FOLIOS</t>
  </si>
  <si>
    <t>COPIA REQUISITOS HABILITANTES PARTE 1
Copia del registro único tributario
folios 185 al 205</t>
  </si>
  <si>
    <t>En estructura plural, cada integrante presenta RUT.</t>
  </si>
  <si>
    <t>Declaración de actividades legales y origen lícito de recursos – Formato 6.</t>
  </si>
  <si>
    <t>4.1.12 / Formato 6</t>
  </si>
  <si>
    <t>03 FOLIOS</t>
  </si>
  <si>
    <t>COPIA REQUISITOS HABILITANTES PARTE 1
Declaración de actividades legales
folios 207 al 209</t>
  </si>
  <si>
    <t>Verificar documento suscrito. Ver alerta de inconsistencia de numeración/contenido en 'Guía y Fuentes'.</t>
  </si>
  <si>
    <t>Antecedentes disciplinarios de persona jurídica y representante legal, con expedición no mayor a 30 días calendario; en plural, de integrantes y sus representantes.</t>
  </si>
  <si>
    <t>4.1.13</t>
  </si>
  <si>
    <t>NAPOLES: 02 FOLIOS
COSMOS:  02 FOLIOS</t>
  </si>
  <si>
    <t xml:space="preserve">COPIA REQUISITOS HABILITANTES PARTE 1
Antecedentes disciplinarios
folios 211 al 214 de la primera parte </t>
  </si>
  <si>
    <t>Consulta/soporte Procuraduría General de la Nación.</t>
  </si>
  <si>
    <t>Antecedentes fiscales del proponente y representante legal, con expedición no mayor a 30 días calendario; en plural, de integrantes y sus representantes.</t>
  </si>
  <si>
    <t>4.1.14</t>
  </si>
  <si>
    <t>COPIA REQUISITOS HABILITANTES PARTE 2
Antecedentes fiscales
folios 216 al 219 de la segunda parte</t>
  </si>
  <si>
    <t>Consulta/soporte Contraloría General de la República.</t>
  </si>
  <si>
    <t>Antecedentes judiciales vigentes del representante legal, con expedición no mayor a 30 días calendario.</t>
  </si>
  <si>
    <t>4.1.15</t>
  </si>
  <si>
    <t>NAPOLES: 02 FOLIOS
COSMOS:  01 FOLIOS</t>
  </si>
  <si>
    <t>COPIA REQUISITOS HABILITANTES PARTE 2
Antecedentes judiciales
folios 221 al 223 de la segunda parte</t>
  </si>
  <si>
    <t>Consulta/soporte Policía Nacional.</t>
  </si>
  <si>
    <t>Antecedentes REDAM y RNMC vigentes del representante legal, con expedición no mayor a 30 días calendario.</t>
  </si>
  <si>
    <t>4.1.16</t>
  </si>
  <si>
    <t>COPIA REQUISITOS HABILITANTES PARTE 2
Antecedentes REDAM y RNMC
folios 225 al 228 de la segunda parte</t>
  </si>
  <si>
    <t>Verificar certificados/consultas exigidos.</t>
  </si>
  <si>
    <t>Compromiso anticorrupción diligenciado y suscrito – Formato 9.</t>
  </si>
  <si>
    <t>4.1.18 / Formato 9</t>
  </si>
  <si>
    <t>El Capítulo VII contempla causal expresa por no presentar el formato.</t>
  </si>
  <si>
    <t>SÍ, sujeto a la regla específica de rechazo por no presentación</t>
  </si>
  <si>
    <t>VERIFICACIÓN DE REQUISITOS MÍNIMOS HABILITANTES – CAPACIDAD TÉCNICA</t>
  </si>
  <si>
    <t>RESULTADO FINAL ANTES DE SUBSANACIÓN</t>
  </si>
  <si>
    <t>Experiencia general: máximo tres (3) contratos ejecutados y terminados, registrados en el RUP, relacionados con el objeto y clasificados en códigos 921215 y/o 921217.</t>
  </si>
  <si>
    <t>4.3.1 / 4.3.1.1</t>
  </si>
  <si>
    <t>UNION TEMPORAL NC 2026</t>
  </si>
  <si>
    <t>Contrato 1: Seguridad Napoles Ltda. Participación 65%
Contrato 2: Seg. Napoles Ltda 70% y Seguridad Cosmos 30%
Contrato 3: Seguridad Cosmos Ltda. Participación 100%</t>
  </si>
  <si>
    <t>1. (25) - (108)
2. (66) - (184)</t>
  </si>
  <si>
    <t>DOCUMENOS CP 004-2026/EXPEDIENTE CONTRACTUAL DIGITAL/092_PresentaciónPropuesta/UT NC 2026</t>
  </si>
  <si>
    <t>1. COPIA REQUISITOS HABILITANTES PARTE 1.
2. COPIA REQUISITOS HABILITANTES PARTE 2.</t>
  </si>
  <si>
    <t>Relacionar máximo tres contratos. Si se presentan más, el pliego indica que se tendrán en cuenta los tres primeros.</t>
  </si>
  <si>
    <t>SÍ, si la experiencia existía al cierre</t>
  </si>
  <si>
    <t>El oferente relaciona en el formato 8.10 (3) contratos, se valida consecutivo en el RUP aportado por cada uno de los integrantes de la UT.
Contrato 1: Consecutivo 135 (Folio 120) 65% participación Seguridad Napoles Ltda. SMLM 31.992 100%. 65%. Especifica códigos UNSPSC exigidos en el pliego.
Contrato 2: Consecutivo 94 (Folio 104) 70% participación Seguridad Napoles Ltda. Consecutivo 13 (Folio 166) Seguridad Cosmos Ltda. 30%. SMLM 8.040 100%. Especifica códigos UNSPSC exigidos en el pliego.
Contrato 3. Consecutivo 12 (Folio 165) 100% participación. Seguridad Cosmos Ltda. Especifica códigos UNSPSC exigidos en el pliego.</t>
  </si>
  <si>
    <t>Experiencia general: sumatoria del valor ejecutado de los contratos válidos, expresada en SMMLV, igual o superior al 100% del presupuesto oficial estimado.</t>
  </si>
  <si>
    <t>4.3.1.1 / 4.3.1.3</t>
  </si>
  <si>
    <t>Verificar valores registrados y reglas para experiencia ejecutada en consorcio/UT.</t>
  </si>
  <si>
    <t>SÍ, si acredita experiencia existente al cierre</t>
  </si>
  <si>
    <t>Contrato 1: Participación 65% = 20.794 SMLMV
Contrato 2: Participación 100% = 8.040 SMLMV
Contrato 3: Participación 100% = 3.276 SMLMV
Sumatoria: 32.110 SMLMV</t>
  </si>
  <si>
    <t>Experiencia general: contratos celebrados, ejecutados y/o terminados dentro de los últimos diez (10) años a la fecha de cierre.</t>
  </si>
  <si>
    <t>4.3.1.3</t>
  </si>
  <si>
    <t>Verificar fechas.</t>
  </si>
  <si>
    <t>Contrato1: 202000067 Inicio 01/10/2020 9 meses Certifica: Empresa Corabastos. Certificado expedido 02/03/2023. Firma Juan Ramírez Jefe Oficina Jurídica. (Folio 27-40)
Contrato 2: 1201 Inicio 08/11/2018 12 meses Certifica: Municipio de Soacha. Certificado expedido 19/12/2019 Firma Manuel Ochoa Secretario de Educación. (Folio 41-42)
Contrato 3: HSB-005-2016 Inicio 22/08/2016 +3años. Certifica: Hacienda Santa Bárbara. Certificado expedido 03/03/2022. Firma Javier Franco. Supervisor contrato.(Folio 43)</t>
  </si>
  <si>
    <t>Proponente plural: todos los integrantes aportan al menos un certificado de experiencia; uno aporta mínimo 50% de la experiencia solicitada y los demás según porcentaje de participación.</t>
  </si>
  <si>
    <t>Aplicar reglas de participación y acumulación del pliego.</t>
  </si>
  <si>
    <t>SÍ, si experiencia existía al cierre</t>
  </si>
  <si>
    <t>Contrato 1: Seguridad Napoles Ltda. Participación 65%
Contrato 2: Seg. Napoles Ltda 70% y Seguridad Cosmos 30%
Contrato 3: Seguridad Cosmos Ltda. Participación 100%
Seguridad Napoles Ltda. Cumple con más del 50% de la experiencia solicitada, estimada en SMLMV.</t>
  </si>
  <si>
    <t>Experiencia específica: operación de mínimo ochenta (80) puestos de vigilancia durante 24 horas, acreditable mediante sumatoria hasta máximo tres contratos/certificaciones.</t>
  </si>
  <si>
    <t>4.3.1.2</t>
  </si>
  <si>
    <t>Contrato 2: Seg. Napoles Ltda 70% y Seguridad Cosmos 30%
Contrato 3: Seguridad Cosmos Ltda. Participación 100%</t>
  </si>
  <si>
    <t>2. (41-43)</t>
  </si>
  <si>
    <t>2. COPIA REQUISITOS HABILITANTES PARTE 2.</t>
  </si>
  <si>
    <t>No es necesario acreditar los 80 puestos en un solo contrato.</t>
  </si>
  <si>
    <r>
      <t xml:space="preserve">Contrato 2: 1201 Inicio 08/11/2018  (Folio 42) especifica Clases de Servicio y número de puestos: </t>
    </r>
    <r>
      <rPr>
        <b/>
        <sz val="11"/>
        <rFont val="Carlito"/>
      </rPr>
      <t>84
Contrato 3: HSB-005-2016 (Folio 43) especifica Clases de servicio y número de puestos: 30</t>
    </r>
  </si>
  <si>
    <t>Experiencia específica: mínimo tres (3) años acumulados en vigilancia fija y móvil.</t>
  </si>
  <si>
    <t>NO CUMPLE</t>
  </si>
  <si>
    <t>Contrato 1: Seguridad Napoles Ltda. Participación 65%</t>
  </si>
  <si>
    <t>2. (39)</t>
  </si>
  <si>
    <t>Sumar periodos acreditados conforme al pliego.</t>
  </si>
  <si>
    <r>
      <rPr>
        <sz val="11"/>
        <color rgb="FF000000"/>
        <rFont val="Carlito"/>
      </rPr>
      <t xml:space="preserve">El requisito del pliego de condiciones indica en el numeral 4.3.1.2: Experiencia específica: </t>
    </r>
    <r>
      <rPr>
        <i/>
        <sz val="11"/>
        <color rgb="FF000000"/>
        <rFont val="Carlito"/>
      </rPr>
      <t xml:space="preserve">"Acreditar la siguiente experiencia específica, dentro de la totalidad de la experiencia presentada como </t>
    </r>
    <r>
      <rPr>
        <b/>
        <i/>
        <sz val="11"/>
        <color rgb="FF000000"/>
        <rFont val="Carlito"/>
      </rPr>
      <t>general</t>
    </r>
    <r>
      <rPr>
        <i/>
        <sz val="11"/>
        <color rgb="FF000000"/>
        <rFont val="Carlito"/>
      </rPr>
      <t xml:space="preserve">" </t>
    </r>
    <r>
      <rPr>
        <sz val="11"/>
        <color rgb="FF000000"/>
        <rFont val="Carlito"/>
      </rPr>
      <t xml:space="preserve">por lo que se procede a validar la experiencia general para el cumplimiento del requisito así:
Contrato1: 202000067 Inicio 01/10/2020 </t>
    </r>
    <r>
      <rPr>
        <b/>
        <sz val="11"/>
        <color rgb="FF000000"/>
        <rFont val="Carlito"/>
      </rPr>
      <t>9 meses</t>
    </r>
    <r>
      <rPr>
        <sz val="11"/>
        <color rgb="FF000000"/>
        <rFont val="Carlito"/>
      </rPr>
      <t xml:space="preserve">  (Folio 27-40) Folio 39 especifica vigilancia movil y vigilancia fija.
Contrato 2: 1201 Inicio 08/11/2018 12 meses (Folio 41-42) </t>
    </r>
    <r>
      <rPr>
        <b/>
        <sz val="11"/>
        <color rgb="FFFF0000"/>
        <rFont val="Carlito"/>
      </rPr>
      <t xml:space="preserve">No es claro en la vigilancia móvil.  Se solicita aclarar y/o subsanar
Contrato 3: HSB-005-2016 Inicio 22/08/2016 +3años. </t>
    </r>
    <r>
      <rPr>
        <b/>
        <sz val="11"/>
        <color rgb="FF000000"/>
        <rFont val="Carlito"/>
      </rPr>
      <t xml:space="preserve"> </t>
    </r>
    <r>
      <rPr>
        <b/>
        <sz val="11"/>
        <color rgb="FFFF0000"/>
        <rFont val="Carlito"/>
      </rPr>
      <t>No es claro en la vigilancia móvil.  Se solicita aclarar y/o subsanar
No cumple con la acreditación de los tres (3) años requeridos en el pliego de condiciones</t>
    </r>
  </si>
  <si>
    <t>Experiencia específica: mínimo tres (3) años acumulados en servicios armados y no armados.</t>
  </si>
  <si>
    <t>Sumar periodos acreditados.</t>
  </si>
  <si>
    <r>
      <t xml:space="preserve">El requisito del pliego de condiciones indica en el numeral 4.3.1.2: Experiencia específica: </t>
    </r>
    <r>
      <rPr>
        <i/>
        <sz val="11"/>
        <rFont val="Carlito"/>
      </rPr>
      <t xml:space="preserve">"Acreditar la siguiente experiencia específica, dentro de la totalidad de la experiencia presentada como </t>
    </r>
    <r>
      <rPr>
        <b/>
        <i/>
        <sz val="11"/>
        <rFont val="Carlito"/>
      </rPr>
      <t>general</t>
    </r>
    <r>
      <rPr>
        <i/>
        <sz val="11"/>
        <rFont val="Carlito"/>
      </rPr>
      <t xml:space="preserve">" </t>
    </r>
    <r>
      <rPr>
        <sz val="11"/>
        <rFont val="Carlito"/>
      </rPr>
      <t xml:space="preserve">por lo que se procede a validar la experiencia general para el cumplimiento del requisito así:
Contrato1: 202000067 Inicio 01/10/2020 </t>
    </r>
    <r>
      <rPr>
        <b/>
        <sz val="11"/>
        <rFont val="Carlito"/>
      </rPr>
      <t>9 meses</t>
    </r>
    <r>
      <rPr>
        <sz val="11"/>
        <rFont val="Carlito"/>
      </rPr>
      <t xml:space="preserve">  (Folio 39)  especifica vigilancia con arma y sin arma.
Contrato 2: 1201 Inicio 08/11/2018 12 meses (Folio 41-42) </t>
    </r>
    <r>
      <rPr>
        <b/>
        <sz val="11"/>
        <color rgb="FFFF0000"/>
        <rFont val="Carlito"/>
      </rPr>
      <t>No especifica vigilancia CON arma. No se tiene en cuenta.</t>
    </r>
    <r>
      <rPr>
        <sz val="11"/>
        <rFont val="Carlito"/>
      </rPr>
      <t xml:space="preserve">
Contrato 3: HSB-005-2016 Inicio 22/08/2016 +3años. (Folio 43) </t>
    </r>
    <r>
      <rPr>
        <b/>
        <sz val="11"/>
        <color rgb="FFFF0000"/>
        <rFont val="Carlito"/>
      </rPr>
      <t>Especifica en modalidad del servicio: "vigilancia fija, con y sin arma" sin embargo en clases de servicio y número de puestos, no se especifica el servicio CON arma.  por lo que es necesario subsanara y/o aclarar.
No cumple con la acreditación de los tres (3) años requeridos en el pliego de condiciones</t>
    </r>
  </si>
  <si>
    <t>Experiencia específica: mínimo tres (3) años acumulados en monitoreo o medios tecnológicos.</t>
  </si>
  <si>
    <t>Contrato 1: Seguridad Napoles Ltda. Participación 65%
Contrato 3: Seguridad Cosmos Ltda. Participación 100%</t>
  </si>
  <si>
    <t>2. (66) - (184)</t>
  </si>
  <si>
    <r>
      <t>El requisito del pliego de condiciones indica en el numeral 4.3.1.2: Experiencia específica: "</t>
    </r>
    <r>
      <rPr>
        <i/>
        <sz val="11"/>
        <rFont val="Carlito"/>
      </rPr>
      <t xml:space="preserve">Acreditar la siguiente experiencia específica, dentro de la totalidad de la experiencia presentada como </t>
    </r>
    <r>
      <rPr>
        <b/>
        <i/>
        <sz val="11"/>
        <rFont val="Carlito"/>
      </rPr>
      <t>general"</t>
    </r>
    <r>
      <rPr>
        <sz val="11"/>
        <rFont val="Carlito"/>
      </rPr>
      <t xml:space="preserve"> por lo que se procede a validar la experiencia general para el cumplimiento del requisito así:
Contrato1: 202000067 Inicio 01/10/2020 </t>
    </r>
    <r>
      <rPr>
        <b/>
        <sz val="11"/>
        <color rgb="FFFF0000"/>
        <rFont val="Carlito"/>
      </rPr>
      <t xml:space="preserve">9 meses  </t>
    </r>
    <r>
      <rPr>
        <sz val="11"/>
        <rFont val="Carlito"/>
      </rPr>
      <t xml:space="preserve">Se verifican obligaciones y objeto del contrato. (Folio 27-40)
Contrato 2: 1201 Inicio 08/11/2018 12 meses No especifica claramente los medios tecnológicos. (Folio 41-42)
Contrato 3: HSB-005-2016 Inicio 22/08/2016 </t>
    </r>
    <r>
      <rPr>
        <b/>
        <sz val="11"/>
        <color rgb="FFFF0000"/>
        <rFont val="Carlito"/>
      </rPr>
      <t>+3años</t>
    </r>
    <r>
      <rPr>
        <sz val="11"/>
        <rFont val="Carlito"/>
      </rPr>
      <t>. Especifica en modalidad del servicio medios tecnológicos CCTV.(Folio 43).</t>
    </r>
    <r>
      <rPr>
        <b/>
        <sz val="11"/>
        <rFont val="Carlito"/>
      </rPr>
      <t xml:space="preserve">
Se acreditan más de tres años de prestación del servicio con medios tecnológicos.</t>
    </r>
  </si>
  <si>
    <t>Experiencia específica: al menos una certificación corresponde a central de abastecimiento, centro logístico, terminal, aeropuerto, puerto, parque industrial, centro comercial o complejo con alta afluencia de público.</t>
  </si>
  <si>
    <t>Verificar naturaleza del escenario y, cuando corresponda, evidencia de alta afluencia.</t>
  </si>
  <si>
    <r>
      <t>El requisito del pliego de condiciones indica en el numeral 4.3.1.2: Experiencia específica: "</t>
    </r>
    <r>
      <rPr>
        <i/>
        <sz val="11"/>
        <rFont val="Carlito"/>
      </rPr>
      <t xml:space="preserve">Acreditar la siguiente experiencia específica, dentro de la totalidad de la experiencia presentada como </t>
    </r>
    <r>
      <rPr>
        <b/>
        <i/>
        <sz val="11"/>
        <rFont val="Carlito"/>
      </rPr>
      <t>general"</t>
    </r>
    <r>
      <rPr>
        <sz val="11"/>
        <rFont val="Carlito"/>
      </rPr>
      <t xml:space="preserve"> por lo que se procede a validar la experiencia general para el cumplimiento del requisito así:
Contrato1: 202000067 Inicio 01/10/2020 .</t>
    </r>
    <r>
      <rPr>
        <b/>
        <sz val="11"/>
        <color rgb="FFFF0000"/>
        <rFont val="Carlito"/>
      </rPr>
      <t xml:space="preserve">  </t>
    </r>
    <r>
      <rPr>
        <sz val="11"/>
        <rFont val="Carlito"/>
      </rPr>
      <t>Se verifican obligaciones y objeto del contrato, en Centro de Abastecimiento Corporación de Abastos de Bogotá S.A. (Folio 27-40)</t>
    </r>
    <r>
      <rPr>
        <b/>
        <sz val="11"/>
        <rFont val="Carlito"/>
      </rPr>
      <t xml:space="preserve">
Se acredita como mínimo un (1) contrato en un centro de abastecimiento.</t>
    </r>
  </si>
  <si>
    <t>Certificaciones/actas de experiencia contienen información mínima exigida: objeto, contratante, contacto, fechas, valor, estado ejecutado/terminado, constancia satisfactoria, fecha y firma de quien certifica.</t>
  </si>
  <si>
    <t>Puede complementarse con contratos, actas, informes oficiales y anexos técnicos para validar información no contenida en RUP.</t>
  </si>
  <si>
    <t>SÍ, mediante aclaración/soporte de experiencia existente</t>
  </si>
  <si>
    <t>Experiencia entre particulares: certificación de facturación posterior a la terminación expedida por revisor fiscal/contador, con tarjeta profesional y antecedentes de JCC.</t>
  </si>
  <si>
    <t>Contrato 3: Seguridad Cosmos Ltda. Participación 100%</t>
  </si>
  <si>
    <t>Aplicar únicamente a experiencia entre particulares.</t>
  </si>
  <si>
    <r>
      <t xml:space="preserve">Contrato No. 1: Con Sociedad de Economía Mixta (N/A)
Contrato No. 2: Con Entidad Pública (N/A)
Contrato No. 3: Con Empresa privada o entre particulares:  No se evidencia el aporte de documentos requeridos en el pliego de condiciones que especifica entre otros: certificación de facturación posterior a la terminación expedida por revisor fiscal/contador, con tarjeta profesional y antecedentes de JCC. (4.3.1.3 Precisiones a tener en cuenta que dice: </t>
    </r>
    <r>
      <rPr>
        <i/>
        <sz val="11"/>
        <rFont val="Carlito"/>
      </rPr>
      <t xml:space="preserve">"Para efectos de acreditación de experiencia entre particulares, el Proponente deberá
aportar los siguientes documentos que se describen a continuación: (...)"  </t>
    </r>
    <r>
      <rPr>
        <b/>
        <sz val="11"/>
        <color rgb="FFFF0000"/>
        <rFont val="Carlito"/>
      </rPr>
      <t>En vritud de lo anterior, se solicita subsanar y/o aclarar de conformidad con lo especificado en el pliego de condiciones.</t>
    </r>
  </si>
  <si>
    <t>Certificado de conocimiento de la modalidad del servicio y compromiso de cumplimiento de especificaciones técnicas, suscrito por representante legal del oferente singular o plural y por cada integrante.</t>
  </si>
  <si>
    <t>4.3.2</t>
  </si>
  <si>
    <t>Se aporta por parte del oferente plural.</t>
  </si>
  <si>
    <t>2. (110) - (112)</t>
  </si>
  <si>
    <t>Debe aceptar integralmente modalidades, condiciones y documentos técnicos del proceso.</t>
  </si>
  <si>
    <t>SÍ, sin modificar oferta</t>
  </si>
  <si>
    <r>
      <t xml:space="preserve">En seguimiento del numeral 4.3.2 aportado por el oferente, se allega certificado que cumple con lo señalado en el pliego, suscrito por el oferente plural, no obstante el pliego indica: </t>
    </r>
    <r>
      <rPr>
        <i/>
        <sz val="11"/>
        <rFont val="Carlito"/>
      </rPr>
      <t xml:space="preserve">"El oferente deberá presentar un certificado suscrito por el representante legal del oferente singular y plural </t>
    </r>
    <r>
      <rPr>
        <b/>
        <i/>
        <sz val="11"/>
        <rFont val="Carlito"/>
      </rPr>
      <t>y de cada uno de los integrantes de este</t>
    </r>
    <r>
      <rPr>
        <i/>
        <sz val="11"/>
        <rFont val="Carlito"/>
      </rPr>
      <t>, donde conste que conoce lo que se indica a continuación en este numeral y se compromete al cumplimiento de las especificaciones técnicas descritas en los documentos del proceso de selección."</t>
    </r>
    <r>
      <rPr>
        <sz val="11"/>
        <rFont val="Carlito"/>
      </rPr>
      <t xml:space="preserve">, y </t>
    </r>
    <r>
      <rPr>
        <b/>
        <sz val="11"/>
        <color rgb="FFFF0000"/>
        <rFont val="Carlito"/>
      </rPr>
      <t>no se evidencia dentro de los documentos de la oferta, el documento suscrito por cada uno de los integrantes del oferente plural. Es necesario subsanar y/o aclarar.</t>
    </r>
  </si>
  <si>
    <t>Aceptación de las modalidades: vigilancia fija, móvil, con arma, sin arma, escolta, medios tecnológicos y centro de operación, conforme al pliego.</t>
  </si>
  <si>
    <t>Verificar ausencia de salvedades o condicionamientos.</t>
  </si>
  <si>
    <t>Aceptación del lugar de prestación del servicio: CORABASTOS, Av. Carrera 80 No. 2-51 Bogotá D.C. y propiedades anexas.</t>
  </si>
  <si>
    <t>4.3.2 num. 2</t>
  </si>
  <si>
    <t>DOCUMENOS CP 004-2026/EXPEDIENTE CONTRACTUAL DIGITAL/092_PresentaciónPropuesta/UT NC 2027</t>
  </si>
  <si>
    <t>Verificar certificado.</t>
  </si>
  <si>
    <t>Aceptación de reglas de ubicación, distribución y eventual reubicación de puestos dentro de las cantidades, modalidades, jornadas y recursos contratados.</t>
  </si>
  <si>
    <t>4.3.2 num. 3</t>
  </si>
  <si>
    <t>DOCUMENOS CP 004-2026/EXPEDIENTE CONTRACTUAL DIGITAL/092_PresentaciónPropuesta/UT NC 2028</t>
  </si>
  <si>
    <t>No debe implicar aceptación de prestaciones adicionales no previstas.</t>
  </si>
  <si>
    <t>Programa de salud ocupacional, bienestar y capacitación para el personal, con mínimo un (1) reentrenamiento de polígono durante la vigencia contractual.</t>
  </si>
  <si>
    <t>4.3.2 num. 5</t>
  </si>
  <si>
    <t>2. (118)</t>
  </si>
  <si>
    <t>Documento exigido con la propuesta.</t>
  </si>
  <si>
    <r>
      <t xml:space="preserve">Se verifica en los folios 114 a 118 el Programa de Salud Ocupacional que contiene en el numeral 63 el "Reentrenamiento en Polígono" dirigido al personal operativo asignado a Corabastos. No obstante el documento, no tiene identificación de la empresa responsable, no se relacionan datos del oferente, ni identificación del proceso de selección al cual se presenta el documento.  </t>
    </r>
    <r>
      <rPr>
        <b/>
        <sz val="11"/>
        <color rgb="FFFF0000"/>
        <rFont val="Carlito"/>
      </rPr>
      <t>Por lo que no es posible identificar los responsables a cargo.  En virtud de lo anterior es necesario aclarar y/o subsanar el documento aportado.</t>
    </r>
  </si>
  <si>
    <t>Licencia de funcionamiento vigente de la Superintendencia de Vigilancia y Seguridad Privada, legible e íntegra.</t>
  </si>
  <si>
    <t>4.3.4.1 / 4.5</t>
  </si>
  <si>
    <t>Se aporta por los dos integrantes del oferente plural:
1. Seguridad Napoles Ltda
2. Seguridad Cosmos Ltda</t>
  </si>
  <si>
    <t>2. (120) - (183)</t>
  </si>
  <si>
    <t>Verificar vigencia al cierre y autorización para operar donde se presta el servicio.</t>
  </si>
  <si>
    <t>NO si no existe habilitación; renovación en trámite se analiza conforme art. 35 D. 019/2012</t>
  </si>
  <si>
    <t>1. Seguridad Napoles LTDA. Licencia de Funcionamiento. Resolución No.20204100057907. la cual prorroga la licencia de funcionamiento hasta el 17 de septiembre de 2028. Fecha: 16/09/2020. "para operar en las modalldades de vigilancia fija, vigilancia móvil, escolta a personas, vehículos y mercancías, con la utilización de armas de fuego, sin armas de fuego, medio tecnológico, medio canino, y el servicio conexo de asesoría, consultoría e investigaclón en seguridad de conformidad con lo establecido en el Decreto Ley 356 de 1994." cuya licencia fue renovada con Resolución No,20184000064537.
2. Seguridad Cosmos LTDA: Licencia de funcionamiento. Resolución No.20204100016487, la cual prorroga la licencia de funcionamiento hasta el 8 de mayo de 2028. Resolución No.
20184100033437 del 30 de abril de 2018, renovación de licencia, para "operar en las modalidades de vigilancia fija, vigilancia móvil, escolta a personas, vehículos y mercancías, con la utilización de armas de fuego, sin armas de fuego y medio tecnológico de conformidad con lo establecido en el Decreto Ley 356 de 1994." En Resolución adicional, se autoriza el servicio conexo de consultoría y asesoría e investigación en seguridad.</t>
  </si>
  <si>
    <t>Licencia de funcionamiento cubre las modalidades requeridas: fija, móvil, con armas, sin armas, medios tecnológicos, escolta a personas/vehículos/mercancías y servicio conexo de consultoría/asesoría/investigación cuando corresponda.</t>
  </si>
  <si>
    <t>DOCUMENOS CP 004-2026/EXPEDIENTE CONTRACTUAL DIGITAL/092_PresentaciónPropuesta/UT NC 2029</t>
  </si>
  <si>
    <t>No se exige modalidad canina.</t>
  </si>
  <si>
    <t>NO si la modalidad necesaria no estaba habilitada al cierre</t>
  </si>
  <si>
    <t>En estructura plural, cada integrante que preste materialmente el servicio de vigilancia acredita su licencia y las modalidades que asumirá.</t>
  </si>
  <si>
    <t>4.3.4.1</t>
  </si>
  <si>
    <t>DOCUMENOS CP 004-2026/EXPEDIENTE CONTRACTUAL DIGITAL/092_PresentaciónPropuesta/UT NC 2030</t>
  </si>
  <si>
    <t>La licencia es personal e intransferible.</t>
  </si>
  <si>
    <t>NO si quien ejecuta materialmente carece de habilitación</t>
  </si>
  <si>
    <t>Domicilio principal o sucursal en Bogotá autorizado por la Superintendencia; en plural, por cada integrante que preste materialmente el servicio en Bogotá.</t>
  </si>
  <si>
    <t>4.3.4.2</t>
  </si>
  <si>
    <t>DOCUMENOS CP 004-2026/EXPEDIENTE CONTRACTUAL DIGITAL/092_PresentaciónPropuesta/UT NC 2031</t>
  </si>
  <si>
    <t>Verificar acto/autorización.</t>
  </si>
  <si>
    <t>SÍ, si la autorización existía al cierre</t>
  </si>
  <si>
    <t>1. Resolución No,20184000064537 domicilio en Bogotá. Seguridad Napoles Ltda
2. Resolución No.20184100033437 y No.20194100027157 domicilio en Bogotá. Seguridad Cosmos Ltda.</t>
  </si>
  <si>
    <t>Comunicaciones: autorización MinTIC vigente para uso de espectro cuando se opere infraestructura propia, o contrato/acuerdo vigente con operador autorizado cuando se use solución alternativa.</t>
  </si>
  <si>
    <t>4.3.4.3 / 4.5</t>
  </si>
  <si>
    <t>2. (186) - (217)</t>
  </si>
  <si>
    <t>DOCUMENOS CP 004-2026/EXPEDIENTE CONTRACTUAL DIGITAL/092_PresentaciónPropuesta/UT NC 2032</t>
  </si>
  <si>
    <t>En plural puede acreditarlo el integrante responsable del componente, identificado en el documento de conformación.</t>
  </si>
  <si>
    <t>SÍ, si la solución/contrato existía al cierre</t>
  </si>
  <si>
    <t>1. Resolución No. 002836 MINTIC 24 de octubre de 2019. "RENOVAR el permiso para el uso del espectro radloeléctrico, en virtud del articulo 12 de la Ley 1341 de 2009 modificado por el articulo 9 de la Ley 1978 de 2019 a SEGURIDAD NAPOLES LTDA con NIT 860523408-6 y expediente con códlgo 97001031, por el témlno de 10 años contados a partir del 1 de enero de 2020"
2. Resolución 03169 DEL 01 DE AGOSTO DEL 2025 "Modificar el permiso para el uso del espectro radioeléctrico otorgado a la sociedad SEGURIDAD COSMOS LTDA identificada con NIT 800.023.646-9, bajo el expediente con código 97001593, con un plazo hasta el 12 de junio de 2033, consistente en la adición de la red No. 3 y la cancelación de las redes No. 1 y 2 a partir del 13 de junio de 2025. El sistema operará de acuerdo con el área de servicio y el Cuadro de Características Técnicas de la Red No. 28835 del 24 de junio de 2025,"</t>
  </si>
  <si>
    <t>Licencia/autorización para operación de medios tecnológicos.</t>
  </si>
  <si>
    <t>4.3.4.4</t>
  </si>
  <si>
    <t>En plural la acredita el integrante que asuma materialmente el componente.</t>
  </si>
  <si>
    <t>NO si la habilitación requerida no existía; renovación en trámite según art. 35 D. 019/2012</t>
  </si>
  <si>
    <t>Autorización de uniformes y distintivos expedida por la Superintendencia de Vigilancia y Seguridad Privada.</t>
  </si>
  <si>
    <t>4.3.4.5 / 4.5</t>
  </si>
  <si>
    <t>2. (220) - (240)</t>
  </si>
  <si>
    <t>En plural, cada integrante que suministre personal uniformado.</t>
  </si>
  <si>
    <t>SÍ, considerando renovación en trámite conforme pliego</t>
  </si>
  <si>
    <t>1. Seguridad Napoles Ltda. Resolución 568 del 16 de marzo de 2005 "Autorizar a Ja empresa de vigilancia y seguridad privada denominada SEGURIDAD NAPOLES LTDA.Nit. 860.5 23.408.6, con domicilio principal en Bogotá, D.C., los colores, diseños, materiales, distintivos e Identificaciones de los uniformes descritos en la parte considerativa de la presente providencia." Resolución No. 20151200070777 de 17-11-2015, No.20184100017477
2. Seguridad Cosmos Ltda. Resolución No.20234000052857 "AUTORIZAR y registrar los uniformes y distintivos para el personal operativo de la Empresa de Vigilancia y Seguridad Privada denominada SEGURIDAD COSMOS LTDA., identificada con NIT. 800023646-9, de conformidad con lo expuesto en la parte motiva del presente acto administrativo."</t>
  </si>
  <si>
    <t>Carta de compromiso de formular antes del inicio un plan de acción estratégico articulado con la estrategia integral de seguridad del Distrito y cuadrantes de Policía.</t>
  </si>
  <si>
    <t>4.3.4.6</t>
  </si>
  <si>
    <t>2. (242)</t>
  </si>
  <si>
    <t>Formato libre; en estructura plural lo cumple la estructura.</t>
  </si>
  <si>
    <t>1. Se aporta al folio 242 por parte del oferente plural el compromiso requerido en el pliego de condiciones</t>
  </si>
  <si>
    <t>Certificado de multas y sanciones de la Superintendencia de Vigilancia y Seguridad Privada, vigente y expedido dentro de los 90 días anteriores al cierre.</t>
  </si>
  <si>
    <t>4.3.4.7</t>
  </si>
  <si>
    <t>2. (243) - (247)</t>
  </si>
  <si>
    <t>En plural, cada integrante. La sola existencia de sanciones no genera rechazo salvo inhabilidad/prohibición.</t>
  </si>
  <si>
    <t>1. Seguridad Nápoles Ltda. (folio 244) expedido 29 de abril de 2026 (dentro de los 90 días antes del cierre) .
2. Seguridad Cosmos Ltda (folio 245) expedido 3 julio de 2026 (dentro de los 90 días antes del cierre)
Se verifica autenticidad de los dos documentos.</t>
  </si>
  <si>
    <t>Certificado de la Superintendencia de Industria y Comercio expedido dentro de los 30 días hábiles anteriores al cierre.</t>
  </si>
  <si>
    <t>En plural, cada integrante.</t>
  </si>
  <si>
    <t>1. Seguridad Nápoles Ltda. (folio 246) expedido 16 de julio de 2026 (dentro de los 30 días antes del cierre) .
2. Seguridad Cosmos Ltda (folio 247) expedido 16 de julio de 2026 (dentro de los 30 días antes del cierre)</t>
  </si>
  <si>
    <t>Certificado del departamento de registro y control de armas, conforme listado de autorizaciones, permisos y licencias del numeral 4.5.</t>
  </si>
  <si>
    <t>4.5</t>
  </si>
  <si>
    <t> </t>
  </si>
  <si>
    <t>Verificar documento y vigencia aplicable.</t>
  </si>
  <si>
    <t>SÍ, si la habilitación existía al cierre</t>
  </si>
  <si>
    <r>
      <t xml:space="preserve">1. Seguridad Nápoles Ltda (249 - 345) expedido el 7 de enero de 2026 con vigencia de 60 días. Vencido
2. Seguridad Cosmos Ltda (346 - 363) expedido el 6 de agosto de 2026 con vigencia de 60 días. Vencido. </t>
    </r>
    <r>
      <rPr>
        <b/>
        <sz val="11"/>
        <color rgb="FFFF0000"/>
        <rFont val="Carlito"/>
      </rPr>
      <t>Es necesario subsanar o aclarar.</t>
    </r>
  </si>
  <si>
    <t>Aceptación del personal mínimo requerido y del esquema de 270 personas / 96 puestos.</t>
  </si>
  <si>
    <t>4.3.5 / Formato 4</t>
  </si>
  <si>
    <t>2. (365)</t>
  </si>
  <si>
    <t>Verificar suscripción del anexo/carta de compromiso.</t>
  </si>
  <si>
    <t>SÍ, sin modificar cantidades mínimas</t>
  </si>
  <si>
    <t>El oferente plural allega aceptación de cumplimiento de personal requerido parala ejecución delcontrato, suscrito por la representante legal</t>
  </si>
  <si>
    <t>Director del contrato: una (1) persona; formación profesional en áreas admitidas y especialización en áreas admitidas o afines.</t>
  </si>
  <si>
    <t>4.3.6.1</t>
  </si>
  <si>
    <t>NC 2026</t>
  </si>
  <si>
    <t>2. (583)-(589)</t>
  </si>
  <si>
    <t>Con la propuesta deben presentarse  soportes idóneos.</t>
  </si>
  <si>
    <t>SÍ, si el perfil existía al cierre</t>
  </si>
  <si>
    <t xml:space="preserve">"PROFESIONAL  ADMINISTRACIÓN POLICIAL, DIRECCION NACIONAL DE ESCUELAS DE LA POLICIA NACIONAL,
ESPECIALISTA EN ADMINISTRACIÓN DE LA SEGURIDAD U. MILITAR NUEVA GRANADA
</t>
  </si>
  <si>
    <t>Director del contrato: mínimo ocho (8) años de experiencia profesional y mínimo cinco (5) años en cargos directivos/operativos equivalentes.</t>
  </si>
  <si>
    <t>La equivalencia funcional se verifica por funciones certificadas, no por el nombre del cargo.</t>
  </si>
  <si>
    <t>CERTIFICADO DE VINCULACIÓN CON NAPOLES DESDE EL AÑO 2018</t>
  </si>
  <si>
    <t>Director del contrato: experiencia en al menos dos (2) contratos ejecutados en los escenarios de alta afluencia definidos por el pliego.</t>
  </si>
  <si>
    <t>Verificar certificaciones.</t>
  </si>
  <si>
    <t>SI BIEN LA CERTIFICACIÓN EXPEDIDA INDICA EN LA EXPERIENCIA LA FUNCIÓN DE "Liderar la supervisión y coordinación de contratos de vigilancia y seguridad privada ejecutados para entidades del sector público, Centrales de abastecimiento, Terminales de transporte, Aeropuertos, Puertos, 
Centros logísticos. Parques industriales, Grandes superficies, Centros comerciales, Infraestructuras con atención masiva de público." COMO LO INDICA EN LA PARTE INFERIOR DEL CERTIFICADO APORTADO. CON EL CONTRATO 202000067 Y CONTRATO 2019017 CON CORABASTOS Y EL CONTRATO FGN-NC-0206 CON LA FISCALIA GENERAL DE LA NACION.</t>
  </si>
  <si>
    <t>Profesional SST: un (1) profesional con título/especialización admisible y licencia vigente para ejercer en SST/Salud Ocupacional.</t>
  </si>
  <si>
    <t>4.3.6.2</t>
  </si>
  <si>
    <t>2.(590)-(598)</t>
  </si>
  <si>
    <t>Con la propuesta deben presentarse titulo profesional, especializacion y soportes idoneos.</t>
  </si>
  <si>
    <t>SÍ, si condición existía al cierre</t>
  </si>
  <si>
    <t>INGENIERA INDUSTRIAL  DE LA UNIVERSIDAD UNIAGRARIA, CON ESPECIALIZACION EN SEGURIDAD INDUSTRIAL DE LA UNIVERSIDAD UNIAGRARIA, HIGIENE Y GESTION AMBIENTAL Y LICENCIA EN SST.</t>
  </si>
  <si>
    <t>Profesional SST: curso virtual de 50 horas y actualización de 20 horas cuando aplique.</t>
  </si>
  <si>
    <t>2.(599)-(601)</t>
  </si>
  <si>
    <t>Verificar certificados.</t>
  </si>
  <si>
    <t>SÍ, si requisito existía al cierre</t>
  </si>
  <si>
    <t>CURSO DE FORMACION EN SISTEMA DE GESTION DE LA SEGURIDAD Y SALUD EN EL TRABAJO SG-SST, EXPEDIDO POR EL SENA CON INTESIDAD DE 50 HORAS Y CURSO DE 20 HORAS EXPEDIDO POR AXA  COLPATRIA.</t>
  </si>
  <si>
    <t>Profesional SST: mínimo cinco (5) años de experiencia profesional en SST, incluyendo experiencia como líder, contados desde la licencia.</t>
  </si>
  <si>
    <t>2.(602)</t>
  </si>
  <si>
    <t>Verificar fechas y soportes.</t>
  </si>
  <si>
    <t xml:space="preserve">LA PROFESIONAL ACREDITA EXPERIENCIA  SUPERIOR A CINCO (5) AÑOS, AL ENCONTRARSE VINCULADA CON EL PROPONENTE NÁPOLES DESDE EL AÑO 2015, DESEMPEÑÁNDOSE COMO DIRECTORA NACIONAL DE SST Y SISTEMA INTEGRAL DE GESTIÓN, CARGO DIRECTAMENTE RELACIONADO CON LAS FUNCIONES DE LIDERAZGO Y GESTIÓN DEL SISTEMA DE SEGURIDAD Y SALUD EN EL TRABAJO. </t>
  </si>
  <si>
    <t>Profesional SST: mínimo cinco (5) años como líder SST y vinculación laboral con el proponente mínimo un (1) año, acreditada con planilla de aportes; no se aceptan pagos retroactivos.</t>
  </si>
  <si>
    <t>2.(602)-(607)</t>
  </si>
  <si>
    <t>En plural puede ser acreditado por uno de sus integrantes.</t>
  </si>
  <si>
    <t>SÍ, si vinculación existía al cierre</t>
  </si>
  <si>
    <t xml:space="preserve">SE ADJUNTAN PLANILLAS DE APORTES AL SISTEMA DE SEGURIDAD SOCIAL CORRESPONDIENTES, ACREDITANDO LA VINCULACIÓN LABORAL CON EL PROPONENTE POR UN PERÍODO SUPERIOR AL MÍNIMO EXIGIDO DE UN (1) AÑO. </t>
  </si>
  <si>
    <t>Coordinadores de dispositivo: tres (3) personas diferentes, cada una con formación profesional en áreas admitidas.</t>
  </si>
  <si>
    <t>4.3.6.3</t>
  </si>
  <si>
    <t>2.(608)-(619)</t>
  </si>
  <si>
    <t>Con la propuesta deben presentarse tres perfiles con titulo profesional  y soportes idoneos.</t>
  </si>
  <si>
    <t>SÍ, si perfiles existían al cierre</t>
  </si>
  <si>
    <t>SE ACREDITAN TRES (3) PROFESIONALES DIFERENTES PARA EL CARGO DE COORDINADORES DE DISPOSITIVO, CON TÍTULOS PROFESIONALES EN ADMINISTRACIÓN FINANCIERA, DERECHO Y ADMINISTRACIÓN EN SALUD OCUPACIONAL.</t>
  </si>
  <si>
    <t>Coordinadores de dispositivo: cada uno acredita mínimo cinco (5) años de experiencia profesional y tres (3) años de experiencia específica en cargos equivalentes.</t>
  </si>
  <si>
    <t>Verificar equivalencia por funciones.</t>
  </si>
  <si>
    <t>LOS TRES (3) PROFESIONALES PROPUESTOS PARA EL CARGO DE COORDINADORES DE DISPOSITIVO CUENTAN CON MAS DE CINCO (5) AÑOS DE EXPERIENCIA PROFESIONAL Y TRES (3) AÑOS DE EXPERIENCIA ESPECÍFICA EN CARGOS EQUIVALENTES, CONFORME A LOS SOPORTES APORTADOS. ADICIONALMENTE, SE EVIDENCIA SU VINCULACIÓN Y EXPERIENCIA LABORAL CON EL PROPONENTE.</t>
  </si>
  <si>
    <t>Coordinadores de dispositivo: experiencia relacionada en mínimo dos (2) contratos en escenarios de alta afluencia.</t>
  </si>
  <si>
    <t>Cuando se aleguen otros escenarios debe acreditarse aforo/condición objetiva.</t>
  </si>
  <si>
    <t>SI BIEN LA CERTIFICACIÓN EXPEDIDA INDICA EN LA EXPERIENCIA LA FUNCIÓN DE "Liderar la supervisión y coordinación de contratos de vigilancia y seguridad privada ejecutados para entidades del sector público, Centrales de abastecimiento, Terminales de transporte, Aeropuertos, Puertos, COMO LO INDICA EN LA PARTE INFERIOR DE CADA CERTIFICADO APORTADO CON MINIMO DOS CONTRATOS EN ESCENARIOS DE ALTA AFLUENCIA.</t>
  </si>
  <si>
    <t>Supervisores de plataforma / puertas / reacción: doce (12) personas diferentes; cada una profesional, técnica o tecnóloga y con credencial de supervisor.</t>
  </si>
  <si>
    <t>4.3.6.4</t>
  </si>
  <si>
    <t>2.(620)-(669)</t>
  </si>
  <si>
    <t>Con la propuesta deben presentarse titulo profesional, técnico, o tecnólogo,credencial de supervisor y soportes.</t>
  </si>
  <si>
    <t>SE ACREDITA EL CUMPLIMIENTO DEL REQUISITO, TODA VEZ QUE EL PROPONENTE PRESENTA DOCE (12) SUPERVISORES DIFERENTES, CADA UNO DEBIDAMENTE ACREDITADO COMO PROFESIONAL, TÉCNICO O TECNÓLOGO Y CON LA RESPECTIVA CREDENCIAL DE SUPERVISOR VIGENTE, DE CONFORMIDAD CON LOS SOPORTES APORTADOS.</t>
  </si>
  <si>
    <t>Supervisores de plataforma / puertas / reacción: cada uno acredita mínimo cinco (5) años de experiencia en cargos de supervisión y/u operativos en empresas de vigilancia.</t>
  </si>
  <si>
    <t>SE ACREDITA EL CUMPLIMIENTO DEL REQUISITO, TODA VEZ QUE LOS DOCE (12) SUPERVISORES PROPUESTOS PRESENTAN, CADA UNO, LA RESPECTIVA CERTIFICACIÓN DE EXPERIENCIA LABORAL CON EL PROPONENTE, ACREDITANDO MÁS DE CINCO (5) AÑOS DE EXPERIENCIA EN CARGOS DE SUPERVISIÓN.</t>
  </si>
  <si>
    <t>Director, profesional SST, coordinadores y supervisores son personas distintas entre sí y diferentes del representante legal y representantes de integrantes de la estructura plural.</t>
  </si>
  <si>
    <t>4.3.6.4 Nota 1</t>
  </si>
  <si>
    <t>Cruzar nombres e identificaciones.</t>
  </si>
  <si>
    <t>SÍ, sin cambiar materialmente la oferta</t>
  </si>
  <si>
    <t>LOS PERFILES PROPUESTOS PARA LOS CARGOS DE DIRECTOR, PROFESIONAL SST, COORDINADORES Y SUPERVISORES CORRESPONDEN A PERSONAS DIFERENTES ENTRE SÍ Y, A SU VEZ, SON DISTINTAS DEL REPRESENTANTE LEGAL</t>
  </si>
  <si>
    <t>Personal operativo de base: carta de compromiso/certificación del representante legal garantizando disponibilidad y cumplimiento integral de los perfiles; los soportes individuales se verifican antes del acta de inicio.</t>
  </si>
  <si>
    <t>4.3.6.5 Nota 2 / Formato 4</t>
  </si>
  <si>
    <t>2. D (584)        SST(591)     C(609)             S(621)</t>
  </si>
  <si>
    <t>No exigir con la oferta los documentos individuales diferidos expresamente al adjudicatario.</t>
  </si>
  <si>
    <t>ADJUNTA LA CERTIFICACION DEL REPRESENTANTE LEGAL GARANTIZANDO LA DISPONIBILIDAD Y CUMPLIMIENTO INTEGRAL DE LOS PERFILES.</t>
  </si>
  <si>
    <t>REFERENCIA – PERSONAL MÍNIMO REQUERIDO SEGÚN NUMERAL 4.3.5</t>
  </si>
  <si>
    <t>Descripción del servicio</t>
  </si>
  <si>
    <t>Personas</t>
  </si>
  <si>
    <t>Puestos</t>
  </si>
  <si>
    <t>Vigilantes puertas de ingreso – 24 h con arma</t>
  </si>
  <si>
    <t>Vigilantes bodegas – 24 h sin arma</t>
  </si>
  <si>
    <t>Vigilante plazoleta bancos – 24 h con arma</t>
  </si>
  <si>
    <t>Vigilantes áreas plataforma / inspección y control – 24 h sin arma</t>
  </si>
  <si>
    <t>Vigilantes recuperación de áreas – 12 h nocturnas L-V sin festivos</t>
  </si>
  <si>
    <t>Operadores de medios tecnológicos – 24 h sin arma</t>
  </si>
  <si>
    <t>Supervisor de medios tecnológicos – 24 h sin arma</t>
  </si>
  <si>
    <t>Coordinador de dispositivo – 24 h sin arma</t>
  </si>
  <si>
    <t>Supervisores plataforma / puertas / reacción – 24 h</t>
  </si>
  <si>
    <t>Vigilante recepción – 12 h diurnas L-V</t>
  </si>
  <si>
    <t>TOTAL</t>
  </si>
  <si>
    <t>GUÍA DE DILIGENCIAMIENTO, CRITERIOS DE DISEÑO Y FUENTES DE REFERENCIA</t>
  </si>
  <si>
    <t>Criterios incorporados</t>
  </si>
  <si>
    <t>Aplicación en el formato</t>
  </si>
  <si>
    <t>Observación</t>
  </si>
  <si>
    <t>Primera columna: requisitos exigidos en el pliego.</t>
  </si>
  <si>
    <t>Las hojas Jurídicos y Técnicos inician con la columna 'Requisito exigido en el pliego'.</t>
  </si>
  <si>
    <t>Cumplimiento literal del criterio suministrado.</t>
  </si>
  <si>
    <t>Columna de cumple o no cumple.</t>
  </si>
  <si>
    <t>Se utiliza resultado preliminar y final con lista CUMPLE / NO CUMPLE / N.A.</t>
  </si>
  <si>
    <t>Evita marcas contradictorias en dos columnas separadas.</t>
  </si>
  <si>
    <t>Identificar el proponente evaluado.</t>
  </si>
  <si>
    <t>La columna 'Proponente evaluado' se alimenta desde la hoja Resumen.</t>
  </si>
  <si>
    <t>Se diligencia una sola vez y se replica automáticamente.</t>
  </si>
  <si>
    <t>Identificar qué empresa del proponente plural aporta el requisito.</t>
  </si>
  <si>
    <t>Columna específica 'Empresa / integrante que aporta el requisito'.</t>
  </si>
  <si>
    <t>Clave para licencias, experiencia, personal y capacidades distribuidas.</t>
  </si>
  <si>
    <t>Trazabilidad documental.</t>
  </si>
  <si>
    <t>Columnas de folio, carpeta/ruta y nombre exacto del documento.</t>
  </si>
  <si>
    <t>Facilita revisión y auditoría posterior.</t>
  </si>
  <si>
    <t>Apartado de causales de rechazo con cumple o no cumple.</t>
  </si>
  <si>
    <t>Hoja independiente 'Causales Rechazo'.</t>
  </si>
  <si>
    <t>CUMPLE = no incurre; NO CUMPLE = incurre.</t>
  </si>
  <si>
    <t>Fuente consultada</t>
  </si>
  <si>
    <t>Tipo</t>
  </si>
  <si>
    <t>URL / referencia</t>
  </si>
  <si>
    <t>Colombia Compra Eficiente – Manual para determinar y verificar requisitos habilitantes</t>
  </si>
  <si>
    <t>Oficial</t>
  </si>
  <si>
    <t>https://operaciones.colombiacompra.gov.co/manuales-guias-y-pliegos-tipo/manuales-y-guias/manual-para-determinar-y-verificar-los-requisitos</t>
  </si>
  <si>
    <t>Colombia Compra Eficiente – Lista de chequeo/evaluación jurídica publicada</t>
  </si>
  <si>
    <t>Pública / oficial</t>
  </si>
  <si>
    <t>https://operaciones.colombiacompra.gov.co/sites/cce_public/files/documentos_adicionales_oc/2._anexo_evaluacion_l1_amp_diana_yepes_0.pdf</t>
  </si>
  <si>
    <t>Colombia Compra Eficiente – Informe de verificación de requisitos jurídicos</t>
  </si>
  <si>
    <t>https://operaciones.colombiacompra.gov.co/sites/cce_public/files/documentos_adicionales_oc/evaluacion_juridica_examenes_medicos2.pdf</t>
  </si>
  <si>
    <t>Universidad de Antioquia – Términos de referencia con fase de requisitos habilitantes</t>
  </si>
  <si>
    <t>Académica / pública</t>
  </si>
  <si>
    <t>https://www.udea.edu.co/wps/wcm/connect/udea/2906c4f5-fa53-46a0-b3d3-f4eb378d6e80/T%C3%A9rminos%2Bde%2BReferencia%2BVA-DSL-002-2023.pdf</t>
  </si>
  <si>
    <t>Pliego de Condiciones Adendado e Integrado – CP 004 de 2026</t>
  </si>
  <si>
    <t>Documento del proceso</t>
  </si>
  <si>
    <t>Archivo adjunto: 046_ANEXO 1_ Pliego de Condiciones Adendado e Integrado_ 15 jul 2026 V.F.(2).pdf</t>
  </si>
  <si>
    <t>ALERTA DE CONSISTENCIA INTERNA DEL PLIEGO</t>
  </si>
  <si>
    <t>Ubicación</t>
  </si>
  <si>
    <t>Detalle</t>
  </si>
  <si>
    <t>Duración de estructuras plurales</t>
  </si>
  <si>
    <t>Numeral 4.1.2.3 vs. Formatos 7 y 8</t>
  </si>
  <si>
    <t>El numeral 4.1.2.3 exige contrato + 3 años; los formatos de consorcio y UT incluidos al final del pliego mencionan 2 años adicionales.</t>
  </si>
  <si>
    <t>Numeral 4.1.12</t>
  </si>
  <si>
    <t>Capítulo IV vs. Formato 6</t>
  </si>
  <si>
    <t>El título 4.1.12 dice 'Declaración de actividades legales', pero el texto del numeral reproduce contenido de antecedentes disciplinarios; el Formato 6 sí contiene la declaración de legalidad/origen lícito.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</si>
</sst>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name val="Carlito"/>
    </font>
    <font>
      <b/>
      <sz val="14"/>
      <color rgb="FFFFFFFF"/>
      <name val="Carlito"/>
    </font>
    <font>
      <b/>
      <sz val="10"/>
      <color rgb="FF1F2937"/>
      <name val="Carlito"/>
    </font>
    <font>
      <b/>
      <sz val="10"/>
      <color rgb="FFFFFFFF"/>
      <name val="Carlito"/>
    </font>
    <font>
      <i/>
      <sz val="10"/>
      <color rgb="FF1F2937"/>
      <name val="Carlito"/>
    </font>
    <font>
      <i/>
      <sz val="11"/>
      <color rgb="FF1F2937"/>
      <name val="Carlito"/>
    </font>
    <font>
      <b/>
      <sz val="11"/>
      <color rgb="FFFFFFFF"/>
      <name val="Carlito"/>
    </font>
    <font>
      <b/>
      <sz val="11"/>
      <color rgb="FF1F2937"/>
      <name val="Carlito"/>
    </font>
    <font>
      <sz val="11"/>
      <color theme="1"/>
      <name val="Carlito"/>
    </font>
    <font>
      <u/>
      <sz val="11"/>
      <color theme="10"/>
      <name val="Carlito"/>
    </font>
    <font>
      <sz val="11"/>
      <color rgb="FF000000"/>
      <name val="Carlito"/>
    </font>
    <font>
      <b/>
      <sz val="11"/>
      <color rgb="FF2F6B3C"/>
      <name val="Carlito"/>
    </font>
    <font>
      <b/>
      <sz val="11"/>
      <color rgb="FF9B1C1C"/>
      <name val="Carlito"/>
    </font>
    <font>
      <b/>
      <sz val="11"/>
      <name val="Carlito"/>
    </font>
    <font>
      <i/>
      <sz val="11"/>
      <name val="Carlito"/>
    </font>
    <font>
      <b/>
      <i/>
      <sz val="11"/>
      <name val="Carlito"/>
    </font>
    <font>
      <b/>
      <sz val="11"/>
      <color rgb="FFFF0000"/>
      <name val="Carlito"/>
    </font>
    <font>
      <i/>
      <sz val="11"/>
      <color rgb="FF000000"/>
      <name val="Carlito"/>
    </font>
    <font>
      <b/>
      <i/>
      <sz val="11"/>
      <color rgb="FF000000"/>
      <name val="Carlito"/>
    </font>
    <font>
      <b/>
      <sz val="11"/>
      <color rgb="FF000000"/>
      <name val="Carlito"/>
    </font>
  </fonts>
  <fills count="14">
    <fill>
      <patternFill patternType="none"/>
    </fill>
    <fill>
      <patternFill patternType="gray125"/>
    </fill>
    <fill>
      <patternFill patternType="solid">
        <fgColor rgb="FF2F6B3C"/>
      </patternFill>
    </fill>
    <fill>
      <patternFill patternType="solid">
        <fgColor rgb="FFEAF4E8"/>
      </patternFill>
    </fill>
    <fill>
      <patternFill patternType="solid">
        <fgColor rgb="FF4E8A50"/>
      </patternFill>
    </fill>
    <fill>
      <patternFill patternType="solid">
        <fgColor rgb="FFFFFDF2"/>
      </patternFill>
    </fill>
    <fill>
      <patternFill patternType="solid">
        <fgColor rgb="FFFFF1DD"/>
      </patternFill>
    </fill>
    <fill>
      <patternFill patternType="solid">
        <fgColor rgb="FFD97A1E"/>
      </patternFill>
    </fill>
    <fill>
      <patternFill patternType="solid">
        <fgColor theme="4" tint="0.79998168889431442"/>
        <bgColor theme="4" tint="0.79998168889431442"/>
      </patternFill>
    </fill>
    <fill>
      <patternFill patternType="solid">
        <fgColor rgb="FFFFFF00"/>
        <bgColor indexed="64"/>
      </patternFill>
    </fill>
    <fill>
      <patternFill patternType="solid">
        <fgColor rgb="FFEAF4E8"/>
        <bgColor rgb="FF000000"/>
      </patternFill>
    </fill>
    <fill>
      <patternFill patternType="solid">
        <fgColor rgb="FFC0E6F5"/>
        <bgColor rgb="FFC0E6F5"/>
      </patternFill>
    </fill>
    <fill>
      <patternFill patternType="solid">
        <fgColor rgb="FFFFFDF2"/>
        <bgColor rgb="FF000000"/>
      </patternFill>
    </fill>
    <fill>
      <patternFill patternType="solid">
        <fgColor rgb="FFFDE2E2"/>
        <bgColor rgb="FF000000"/>
      </patternFill>
    </fill>
  </fills>
  <borders count="41">
    <border>
      <left/>
      <right/>
      <top/>
      <bottom/>
      <diagonal/>
    </border>
    <border>
      <left style="thin">
        <color rgb="FFB7C4B5"/>
      </left>
      <right/>
      <top style="thin">
        <color rgb="FFB7C4B5"/>
      </top>
      <bottom style="thin">
        <color rgb="FFB7C4B5"/>
      </bottom>
      <diagonal/>
    </border>
    <border>
      <left/>
      <right/>
      <top style="thin">
        <color rgb="FFB7C4B5"/>
      </top>
      <bottom style="thin">
        <color rgb="FFB7C4B5"/>
      </bottom>
      <diagonal/>
    </border>
    <border>
      <left/>
      <right style="thin">
        <color rgb="FFB7C4B5"/>
      </right>
      <top style="thin">
        <color rgb="FFB7C4B5"/>
      </top>
      <bottom style="thin">
        <color rgb="FFB7C4B5"/>
      </bottom>
      <diagonal/>
    </border>
    <border>
      <left style="thin">
        <color rgb="FFD1D5DB"/>
      </left>
      <right style="thin">
        <color rgb="FFD1D5DB"/>
      </right>
      <top style="thin">
        <color rgb="FFD1D5DB"/>
      </top>
      <bottom/>
      <diagonal/>
    </border>
    <border>
      <left style="thin">
        <color rgb="FFD1D5DB"/>
      </left>
      <right style="thin">
        <color rgb="FFD1D5DB"/>
      </right>
      <top/>
      <bottom/>
      <diagonal/>
    </border>
    <border>
      <left style="thin">
        <color rgb="FFD1D5DB"/>
      </left>
      <right style="thin">
        <color rgb="FFD1D5DB"/>
      </right>
      <top/>
      <bottom style="thin">
        <color rgb="FFD1D5DB"/>
      </bottom>
      <diagonal/>
    </border>
    <border>
      <left style="thin">
        <color rgb="FFD97A1E"/>
      </left>
      <right/>
      <top style="thin">
        <color rgb="FFD97A1E"/>
      </top>
      <bottom/>
      <diagonal/>
    </border>
    <border>
      <left/>
      <right/>
      <top style="thin">
        <color rgb="FFD97A1E"/>
      </top>
      <bottom/>
      <diagonal/>
    </border>
    <border>
      <left/>
      <right style="thin">
        <color rgb="FFD97A1E"/>
      </right>
      <top style="thin">
        <color rgb="FFD97A1E"/>
      </top>
      <bottom/>
      <diagonal/>
    </border>
    <border>
      <left style="thin">
        <color rgb="FFD97A1E"/>
      </left>
      <right/>
      <top/>
      <bottom/>
      <diagonal/>
    </border>
    <border>
      <left style="thin">
        <color rgb="FFD97A1E"/>
      </left>
      <right/>
      <top/>
      <bottom style="thin">
        <color rgb="FFD97A1E"/>
      </bottom>
      <diagonal/>
    </border>
    <border>
      <left/>
      <right/>
      <top/>
      <bottom style="thin">
        <color rgb="FFD97A1E"/>
      </bottom>
      <diagonal/>
    </border>
    <border>
      <left/>
      <right style="thin">
        <color rgb="FFD97A1E"/>
      </right>
      <top/>
      <bottom style="thin">
        <color rgb="FFD97A1E"/>
      </bottom>
      <diagonal/>
    </border>
    <border>
      <left style="thin">
        <color rgb="FFD9DEE3"/>
      </left>
      <right/>
      <top style="thin">
        <color rgb="FFD9DEE3"/>
      </top>
      <bottom/>
      <diagonal/>
    </border>
    <border>
      <left/>
      <right/>
      <top style="thin">
        <color rgb="FFD9DEE3"/>
      </top>
      <bottom/>
      <diagonal/>
    </border>
    <border>
      <left/>
      <right style="thin">
        <color rgb="FFD9DEE3"/>
      </right>
      <top style="thin">
        <color rgb="FFD9DEE3"/>
      </top>
      <bottom/>
      <diagonal/>
    </border>
    <border>
      <left style="thin">
        <color rgb="FFD9DEE3"/>
      </left>
      <right/>
      <top/>
      <bottom/>
      <diagonal/>
    </border>
    <border>
      <left/>
      <right style="thin">
        <color rgb="FFD9DEE3"/>
      </right>
      <top/>
      <bottom/>
      <diagonal/>
    </border>
    <border>
      <left style="thin">
        <color rgb="FFD9DEE3"/>
      </left>
      <right/>
      <top/>
      <bottom style="thin">
        <color rgb="FFD9DEE3"/>
      </bottom>
      <diagonal/>
    </border>
    <border>
      <left/>
      <right/>
      <top/>
      <bottom style="thin">
        <color rgb="FFD9DEE3"/>
      </bottom>
      <diagonal/>
    </border>
    <border>
      <left/>
      <right style="thin">
        <color rgb="FFD9DEE3"/>
      </right>
      <top/>
      <bottom style="thin">
        <color rgb="FFD9DEE3"/>
      </bottom>
      <diagonal/>
    </border>
    <border>
      <left style="thin">
        <color rgb="FFD9DEE3"/>
      </left>
      <right/>
      <top style="thin">
        <color rgb="FFD9DEE3"/>
      </top>
      <bottom style="thin">
        <color rgb="FFD9DEE3"/>
      </bottom>
      <diagonal/>
    </border>
    <border>
      <left/>
      <right/>
      <top style="thin">
        <color rgb="FFD9DEE3"/>
      </top>
      <bottom style="thin">
        <color rgb="FFD9DEE3"/>
      </bottom>
      <diagonal/>
    </border>
    <border>
      <left/>
      <right style="thin">
        <color rgb="FFD9DEE3"/>
      </right>
      <top style="thin">
        <color rgb="FFD9DEE3"/>
      </top>
      <bottom style="thin">
        <color rgb="FFD9DEE3"/>
      </bottom>
      <diagonal/>
    </border>
    <border>
      <left/>
      <right/>
      <top style="thin">
        <color rgb="FFD9DEE3"/>
      </top>
      <bottom style="thin">
        <color rgb="FFB7C4B5"/>
      </bottom>
      <diagonal/>
    </border>
    <border>
      <left/>
      <right style="thin">
        <color rgb="FFD9DEE3"/>
      </right>
      <top style="thin">
        <color rgb="FFD9DEE3"/>
      </top>
      <bottom style="thin">
        <color rgb="FFB7C4B5"/>
      </bottom>
      <diagonal/>
    </border>
    <border>
      <left style="thin">
        <color rgb="FFD9DEE3"/>
      </left>
      <right/>
      <top style="thin">
        <color rgb="FFD97A1E"/>
      </top>
      <bottom/>
      <diagonal/>
    </border>
    <border>
      <left/>
      <right style="thin">
        <color rgb="FFD9DEE3"/>
      </right>
      <top style="thin">
        <color rgb="FFD97A1E"/>
      </top>
      <bottom/>
      <diagonal/>
    </border>
    <border>
      <left style="thin">
        <color rgb="FFD97A1E"/>
      </left>
      <right/>
      <top/>
      <bottom style="thin">
        <color rgb="FFD9DEE3"/>
      </bottom>
      <diagonal/>
    </border>
    <border>
      <left/>
      <right style="thin">
        <color rgb="FFD97A1E"/>
      </right>
      <top/>
      <bottom style="thin">
        <color rgb="FFD9DEE3"/>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rgb="FFD9DEE3"/>
      </top>
      <bottom style="thin">
        <color rgb="FF44B3E1"/>
      </bottom>
      <diagonal/>
    </border>
    <border>
      <left/>
      <right style="thin">
        <color rgb="FFD9DEE3"/>
      </right>
      <top style="thin">
        <color rgb="FFD9DEE3"/>
      </top>
      <bottom style="thin">
        <color rgb="FF44B3E1"/>
      </bottom>
      <diagonal/>
    </border>
    <border>
      <left/>
      <right/>
      <top style="thin">
        <color rgb="FF44B3E1"/>
      </top>
      <bottom style="thin">
        <color rgb="FF44B3E1"/>
      </bottom>
      <diagonal/>
    </border>
    <border>
      <left/>
      <right style="thin">
        <color rgb="FFD9DEE3"/>
      </right>
      <top style="thin">
        <color rgb="FF44B3E1"/>
      </top>
      <bottom style="thin">
        <color rgb="FF44B3E1"/>
      </bottom>
      <diagonal/>
    </border>
    <border>
      <left/>
      <right/>
      <top style="thin">
        <color rgb="FFD9DEE3"/>
      </top>
      <bottom style="thin">
        <color theme="4" tint="0.39997558519241921"/>
      </bottom>
      <diagonal/>
    </border>
    <border>
      <left/>
      <right/>
      <top style="thin">
        <color theme="4" tint="0.39997558519241921"/>
      </top>
      <bottom style="thin">
        <color rgb="FFD9DEE3"/>
      </bottom>
      <diagonal/>
    </border>
    <border>
      <left/>
      <right style="thin">
        <color theme="4" tint="0.39997558519241921"/>
      </right>
      <top style="thin">
        <color rgb="FFD9DEE3"/>
      </top>
      <bottom style="thin">
        <color theme="4" tint="0.39997558519241921"/>
      </bottom>
      <diagonal/>
    </border>
    <border>
      <left/>
      <right style="thin">
        <color theme="4" tint="0.39997558519241921"/>
      </right>
      <top style="thin">
        <color theme="4" tint="0.39997558519241921"/>
      </top>
      <bottom style="thin">
        <color rgb="FFD9DEE3"/>
      </bottom>
      <diagonal/>
    </border>
  </borders>
  <cellStyleXfs count="2">
    <xf numFmtId="0" fontId="0" fillId="0" borderId="0"/>
    <xf numFmtId="0" fontId="9" fillId="0" borderId="0" applyNumberFormat="0" applyFill="0" applyBorder="0" applyAlignment="0" applyProtection="0"/>
  </cellStyleXfs>
  <cellXfs count="107">
    <xf numFmtId="0" fontId="0" fillId="0" borderId="0" xfId="0"/>
    <xf numFmtId="0" fontId="2" fillId="3" borderId="0" xfId="0" applyFont="1" applyFill="1" applyAlignment="1">
      <alignment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11" xfId="0" applyFont="1" applyFill="1" applyBorder="1" applyAlignment="1">
      <alignment vertical="center" wrapText="1"/>
    </xf>
    <xf numFmtId="0" fontId="4" fillId="6" borderId="12" xfId="0" applyFont="1" applyFill="1" applyBorder="1" applyAlignment="1">
      <alignment vertical="center" wrapText="1"/>
    </xf>
    <xf numFmtId="0" fontId="4" fillId="6" borderId="13" xfId="0" applyFont="1" applyFill="1" applyBorder="1" applyAlignment="1">
      <alignment vertical="center" wrapText="1"/>
    </xf>
    <xf numFmtId="0" fontId="0" fillId="0" borderId="14" xfId="0"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0" fillId="0" borderId="0" xfId="0"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0" fillId="0" borderId="21" xfId="0" applyBorder="1" applyAlignment="1">
      <alignment vertical="top" wrapText="1"/>
    </xf>
    <xf numFmtId="0" fontId="6" fillId="7" borderId="0" xfId="0" applyFont="1" applyFill="1" applyAlignment="1">
      <alignment horizontal="center" vertical="center" wrapText="1"/>
    </xf>
    <xf numFmtId="0" fontId="0" fillId="6" borderId="7" xfId="0" applyFill="1" applyBorder="1" applyAlignment="1">
      <alignment vertical="top" wrapText="1"/>
    </xf>
    <xf numFmtId="0" fontId="0" fillId="6" borderId="8" xfId="0" applyFill="1" applyBorder="1" applyAlignment="1">
      <alignment vertical="top" wrapText="1"/>
    </xf>
    <xf numFmtId="0" fontId="0" fillId="6" borderId="9" xfId="0" applyFill="1" applyBorder="1" applyAlignment="1">
      <alignment vertical="top" wrapText="1"/>
    </xf>
    <xf numFmtId="0" fontId="0" fillId="6" borderId="11" xfId="0" applyFill="1" applyBorder="1" applyAlignment="1">
      <alignment vertical="top" wrapText="1"/>
    </xf>
    <xf numFmtId="0" fontId="0" fillId="6" borderId="12" xfId="0" applyFill="1" applyBorder="1" applyAlignment="1">
      <alignment vertical="top" wrapText="1"/>
    </xf>
    <xf numFmtId="0" fontId="0" fillId="6" borderId="13" xfId="0" applyFill="1" applyBorder="1" applyAlignment="1">
      <alignment vertical="top" wrapText="1"/>
    </xf>
    <xf numFmtId="0" fontId="0" fillId="5" borderId="15" xfId="0" applyFill="1" applyBorder="1" applyAlignment="1">
      <alignment vertical="top" wrapText="1"/>
    </xf>
    <xf numFmtId="0" fontId="0" fillId="5" borderId="0" xfId="0" applyFill="1" applyAlignment="1">
      <alignment vertical="top" wrapText="1"/>
    </xf>
    <xf numFmtId="0" fontId="0" fillId="5" borderId="20" xfId="0" applyFill="1" applyBorder="1" applyAlignment="1">
      <alignment vertical="top" wrapText="1"/>
    </xf>
    <xf numFmtId="0" fontId="0" fillId="5" borderId="16" xfId="0" applyFill="1" applyBorder="1" applyAlignment="1">
      <alignment vertical="top" wrapText="1"/>
    </xf>
    <xf numFmtId="0" fontId="0" fillId="5" borderId="18" xfId="0" applyFill="1" applyBorder="1" applyAlignment="1">
      <alignment vertical="top" wrapText="1"/>
    </xf>
    <xf numFmtId="0" fontId="0" fillId="5" borderId="21" xfId="0" applyFill="1" applyBorder="1" applyAlignment="1">
      <alignment vertical="top" wrapText="1"/>
    </xf>
    <xf numFmtId="0" fontId="2" fillId="3" borderId="17" xfId="0" applyFont="1" applyFill="1" applyBorder="1" applyAlignment="1">
      <alignment vertical="center" wrapText="1"/>
    </xf>
    <xf numFmtId="0" fontId="3" fillId="4" borderId="25" xfId="0" applyFont="1" applyFill="1" applyBorder="1" applyAlignment="1">
      <alignment horizontal="center" vertical="top" wrapText="1"/>
    </xf>
    <xf numFmtId="0" fontId="3" fillId="4" borderId="26" xfId="0" applyFont="1" applyFill="1" applyBorder="1" applyAlignment="1">
      <alignment horizontal="center" vertical="top" wrapText="1"/>
    </xf>
    <xf numFmtId="0" fontId="0" fillId="5" borderId="4" xfId="0" applyFill="1" applyBorder="1" applyAlignment="1">
      <alignment vertical="top" wrapText="1"/>
    </xf>
    <xf numFmtId="0" fontId="0" fillId="5" borderId="5" xfId="0" applyFill="1" applyBorder="1" applyAlignment="1">
      <alignment vertical="top" wrapText="1"/>
    </xf>
    <xf numFmtId="14" fontId="0" fillId="5" borderId="5" xfId="0" applyNumberFormat="1" applyFill="1" applyBorder="1" applyAlignment="1">
      <alignment vertical="top" wrapText="1"/>
    </xf>
    <xf numFmtId="14" fontId="0" fillId="5" borderId="6" xfId="0" applyNumberFormat="1" applyFill="1" applyBorder="1" applyAlignment="1">
      <alignment vertical="top" wrapText="1"/>
    </xf>
    <xf numFmtId="0" fontId="0" fillId="5" borderId="6" xfId="0" applyFill="1" applyBorder="1" applyAlignment="1">
      <alignment vertical="top" wrapText="1"/>
    </xf>
    <xf numFmtId="0" fontId="8" fillId="8" borderId="31" xfId="0" applyFont="1" applyFill="1" applyBorder="1" applyAlignment="1">
      <alignment vertical="center" wrapText="1"/>
    </xf>
    <xf numFmtId="0" fontId="10" fillId="11" borderId="33" xfId="0" applyFont="1" applyFill="1" applyBorder="1" applyAlignment="1">
      <alignment vertical="center" wrapText="1"/>
    </xf>
    <xf numFmtId="0" fontId="10" fillId="0" borderId="35" xfId="0" applyFont="1" applyBorder="1" applyAlignment="1">
      <alignment vertical="center" wrapText="1"/>
    </xf>
    <xf numFmtId="0" fontId="10" fillId="11" borderId="35" xfId="0" applyFont="1" applyFill="1" applyBorder="1" applyAlignment="1">
      <alignment vertical="center" wrapText="1"/>
    </xf>
    <xf numFmtId="0" fontId="0" fillId="0" borderId="0" xfId="0" applyAlignment="1">
      <alignment vertical="center"/>
    </xf>
    <xf numFmtId="0" fontId="0" fillId="0" borderId="14" xfId="0" applyBorder="1" applyAlignment="1">
      <alignment vertical="center" wrapText="1"/>
    </xf>
    <xf numFmtId="0" fontId="0" fillId="0" borderId="15" xfId="0" applyBorder="1" applyAlignment="1">
      <alignment vertical="center" wrapText="1"/>
    </xf>
    <xf numFmtId="0" fontId="11" fillId="10" borderId="33" xfId="0" applyFont="1" applyFill="1" applyBorder="1" applyAlignment="1">
      <alignment vertical="center" wrapText="1"/>
    </xf>
    <xf numFmtId="0" fontId="10" fillId="12" borderId="33" xfId="0" applyFont="1" applyFill="1" applyBorder="1" applyAlignment="1">
      <alignment vertical="center" wrapText="1"/>
    </xf>
    <xf numFmtId="0" fontId="0" fillId="0" borderId="17" xfId="0" applyBorder="1" applyAlignment="1">
      <alignment vertical="center" wrapText="1"/>
    </xf>
    <xf numFmtId="0" fontId="0" fillId="0" borderId="0" xfId="0" applyAlignment="1">
      <alignment vertical="center" wrapText="1"/>
    </xf>
    <xf numFmtId="0" fontId="11" fillId="10" borderId="35" xfId="0" applyFont="1" applyFill="1" applyBorder="1" applyAlignment="1">
      <alignment vertical="center" wrapText="1"/>
    </xf>
    <xf numFmtId="0" fontId="10" fillId="12" borderId="35" xfId="0" applyFont="1" applyFill="1" applyBorder="1" applyAlignment="1">
      <alignment vertical="center" wrapText="1"/>
    </xf>
    <xf numFmtId="0" fontId="12" fillId="13" borderId="35" xfId="0" applyFont="1" applyFill="1" applyBorder="1" applyAlignment="1">
      <alignment vertical="center" wrapText="1"/>
    </xf>
    <xf numFmtId="0" fontId="8" fillId="8" borderId="32" xfId="0" applyFont="1" applyFill="1" applyBorder="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7" fillId="3" borderId="22" xfId="0" applyFont="1" applyFill="1" applyBorder="1" applyAlignment="1">
      <alignment vertical="center" wrapText="1"/>
    </xf>
    <xf numFmtId="0" fontId="7" fillId="3" borderId="23" xfId="0" applyFont="1" applyFill="1" applyBorder="1" applyAlignment="1">
      <alignment vertical="center" wrapText="1"/>
    </xf>
    <xf numFmtId="0" fontId="7" fillId="3" borderId="24" xfId="0" applyFont="1" applyFill="1" applyBorder="1" applyAlignment="1">
      <alignment vertical="center" wrapText="1"/>
    </xf>
    <xf numFmtId="14" fontId="0" fillId="5" borderId="5" xfId="0" applyNumberFormat="1" applyFill="1" applyBorder="1" applyAlignment="1">
      <alignment vertical="center" wrapText="1"/>
    </xf>
    <xf numFmtId="9" fontId="0" fillId="5" borderId="5" xfId="0" applyNumberFormat="1" applyFill="1" applyBorder="1" applyAlignment="1">
      <alignment vertical="top" wrapText="1"/>
    </xf>
    <xf numFmtId="0" fontId="8" fillId="5" borderId="37" xfId="0" applyFont="1" applyFill="1" applyBorder="1" applyAlignment="1">
      <alignment vertical="center" wrapText="1"/>
    </xf>
    <xf numFmtId="0" fontId="8" fillId="5" borderId="31" xfId="0" applyFont="1" applyFill="1" applyBorder="1" applyAlignment="1">
      <alignment vertical="center" wrapText="1"/>
    </xf>
    <xf numFmtId="0" fontId="8" fillId="5" borderId="38" xfId="0" applyFont="1" applyFill="1" applyBorder="1" applyAlignment="1">
      <alignment vertical="center" wrapText="1"/>
    </xf>
    <xf numFmtId="0" fontId="0" fillId="5" borderId="5" xfId="0" applyFill="1" applyBorder="1" applyAlignment="1">
      <alignment horizontal="right" vertical="top" wrapText="1"/>
    </xf>
    <xf numFmtId="0" fontId="8" fillId="8" borderId="37" xfId="0" applyFont="1" applyFill="1" applyBorder="1" applyAlignment="1">
      <alignment vertical="center" wrapText="1"/>
    </xf>
    <xf numFmtId="0" fontId="9" fillId="8" borderId="37" xfId="1" applyFill="1" applyBorder="1" applyAlignment="1">
      <alignment vertical="center" wrapText="1"/>
    </xf>
    <xf numFmtId="0" fontId="8" fillId="8" borderId="39" xfId="0" applyFont="1" applyFill="1" applyBorder="1" applyAlignment="1">
      <alignment vertical="center" wrapText="1"/>
    </xf>
    <xf numFmtId="0" fontId="9" fillId="0" borderId="0" xfId="1" applyAlignment="1">
      <alignment vertical="center" wrapText="1"/>
    </xf>
    <xf numFmtId="0" fontId="0" fillId="5" borderId="15" xfId="0" applyFill="1" applyBorder="1" applyAlignment="1">
      <alignment horizontal="center" vertical="top" wrapText="1"/>
    </xf>
    <xf numFmtId="0" fontId="9" fillId="5" borderId="15" xfId="1" applyFill="1" applyBorder="1" applyAlignment="1">
      <alignment vertical="top" wrapText="1"/>
    </xf>
    <xf numFmtId="0" fontId="9" fillId="5" borderId="0" xfId="1" applyFill="1" applyAlignment="1">
      <alignment vertical="top" wrapText="1"/>
    </xf>
    <xf numFmtId="0" fontId="0" fillId="5" borderId="0" xfId="0" applyFill="1" applyAlignment="1">
      <alignment horizontal="center" vertical="top" wrapText="1"/>
    </xf>
    <xf numFmtId="0" fontId="0" fillId="9" borderId="0" xfId="0" applyFill="1" applyAlignment="1">
      <alignment vertical="top" wrapText="1"/>
    </xf>
    <xf numFmtId="0" fontId="8" fillId="0" borderId="32" xfId="0" applyFont="1" applyBorder="1" applyAlignment="1">
      <alignment vertical="center" wrapText="1"/>
    </xf>
    <xf numFmtId="0" fontId="8" fillId="0" borderId="31" xfId="0" applyFont="1" applyBorder="1" applyAlignment="1">
      <alignment vertical="center" wrapText="1"/>
    </xf>
    <xf numFmtId="0" fontId="8" fillId="8" borderId="38" xfId="0" applyFont="1" applyFill="1" applyBorder="1" applyAlignment="1">
      <alignment vertical="center" wrapText="1"/>
    </xf>
    <xf numFmtId="0" fontId="9" fillId="8" borderId="38" xfId="1" applyFill="1" applyBorder="1" applyAlignment="1">
      <alignment vertical="center" wrapText="1"/>
    </xf>
    <xf numFmtId="0" fontId="8" fillId="8" borderId="40" xfId="0" applyFont="1" applyFill="1" applyBorder="1" applyAlignment="1">
      <alignment vertical="center" wrapText="1"/>
    </xf>
    <xf numFmtId="0" fontId="0" fillId="5" borderId="0" xfId="0" applyFill="1" applyAlignment="1">
      <alignment vertical="center" wrapText="1"/>
    </xf>
    <xf numFmtId="0" fontId="0" fillId="5" borderId="20" xfId="0" applyFill="1" applyBorder="1" applyAlignment="1">
      <alignment vertical="center" wrapText="1"/>
    </xf>
    <xf numFmtId="0" fontId="0" fillId="0" borderId="16" xfId="0" applyBorder="1" applyAlignment="1">
      <alignment vertical="center" wrapText="1"/>
    </xf>
    <xf numFmtId="0" fontId="0" fillId="0" borderId="18" xfId="0" applyBorder="1" applyAlignment="1">
      <alignment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10" fillId="12" borderId="34" xfId="0" applyFont="1" applyFill="1" applyBorder="1" applyAlignment="1">
      <alignment vertical="center" wrapText="1"/>
    </xf>
    <xf numFmtId="0" fontId="10" fillId="12" borderId="36" xfId="0" applyFont="1" applyFill="1" applyBorder="1" applyAlignment="1">
      <alignment vertical="center" wrapText="1"/>
    </xf>
    <xf numFmtId="0" fontId="0" fillId="5" borderId="18" xfId="0" applyFill="1" applyBorder="1" applyAlignment="1">
      <alignment vertical="center" wrapText="1"/>
    </xf>
    <xf numFmtId="0" fontId="1" fillId="2" borderId="0" xfId="0" applyFont="1" applyFill="1" applyAlignment="1">
      <alignment horizontal="center" vertical="center" wrapText="1"/>
    </xf>
    <xf numFmtId="0" fontId="2" fillId="3" borderId="0" xfId="0" applyFont="1" applyFill="1" applyAlignment="1">
      <alignment vertical="center" wrapText="1"/>
    </xf>
    <xf numFmtId="0" fontId="4" fillId="6" borderId="27" xfId="0" applyFont="1" applyFill="1" applyBorder="1" applyAlignment="1">
      <alignment vertical="top" wrapText="1"/>
    </xf>
    <xf numFmtId="0" fontId="4" fillId="6" borderId="8" xfId="0" applyFont="1" applyFill="1" applyBorder="1" applyAlignment="1">
      <alignment vertical="top" wrapText="1"/>
    </xf>
    <xf numFmtId="0" fontId="4" fillId="6" borderId="28" xfId="0" applyFont="1" applyFill="1" applyBorder="1" applyAlignment="1">
      <alignment vertical="top" wrapText="1"/>
    </xf>
    <xf numFmtId="0" fontId="4" fillId="6" borderId="7" xfId="0" applyFont="1" applyFill="1" applyBorder="1" applyAlignment="1">
      <alignment vertical="center" wrapText="1"/>
    </xf>
    <xf numFmtId="0" fontId="4" fillId="6" borderId="8" xfId="0" applyFont="1" applyFill="1" applyBorder="1" applyAlignment="1">
      <alignment vertical="center" wrapText="1"/>
    </xf>
    <xf numFmtId="0" fontId="4" fillId="6" borderId="9" xfId="0" applyFont="1" applyFill="1" applyBorder="1" applyAlignment="1">
      <alignment vertical="center" wrapText="1"/>
    </xf>
    <xf numFmtId="0" fontId="4" fillId="6" borderId="29" xfId="0" applyFont="1" applyFill="1" applyBorder="1" applyAlignment="1">
      <alignment vertical="center" wrapText="1"/>
    </xf>
    <xf numFmtId="0" fontId="4" fillId="6" borderId="20" xfId="0" applyFont="1" applyFill="1" applyBorder="1" applyAlignment="1">
      <alignment vertical="center" wrapText="1"/>
    </xf>
    <xf numFmtId="0" fontId="4" fillId="6" borderId="30" xfId="0" applyFont="1" applyFill="1" applyBorder="1" applyAlignment="1">
      <alignment vertical="center" wrapText="1"/>
    </xf>
    <xf numFmtId="0" fontId="5" fillId="6" borderId="7" xfId="0" applyFont="1" applyFill="1" applyBorder="1" applyAlignment="1">
      <alignment vertical="center" wrapText="1"/>
    </xf>
    <xf numFmtId="0" fontId="5" fillId="6" borderId="8" xfId="0" applyFont="1" applyFill="1" applyBorder="1" applyAlignment="1">
      <alignment vertical="center" wrapText="1"/>
    </xf>
    <xf numFmtId="0" fontId="5" fillId="6" borderId="10" xfId="0" applyFont="1" applyFill="1" applyBorder="1" applyAlignment="1">
      <alignment vertical="center" wrapText="1"/>
    </xf>
    <xf numFmtId="0" fontId="5" fillId="6" borderId="0" xfId="0" applyFont="1" applyFill="1" applyAlignment="1">
      <alignment vertical="center" wrapText="1"/>
    </xf>
    <xf numFmtId="0" fontId="5" fillId="6" borderId="11" xfId="0" applyFont="1" applyFill="1" applyBorder="1" applyAlignment="1">
      <alignment vertical="center" wrapText="1"/>
    </xf>
    <xf numFmtId="0" fontId="5" fillId="6" borderId="12" xfId="0" applyFont="1" applyFill="1" applyBorder="1" applyAlignment="1">
      <alignment vertical="center" wrapText="1"/>
    </xf>
    <xf numFmtId="0" fontId="6" fillId="2" borderId="0" xfId="0" applyFont="1" applyFill="1" applyAlignment="1">
      <alignment horizontal="center" vertical="center" wrapText="1"/>
    </xf>
    <xf numFmtId="0" fontId="7" fillId="3" borderId="0" xfId="0" applyFont="1" applyFill="1" applyAlignment="1">
      <alignment vertical="center" wrapText="1"/>
    </xf>
  </cellXfs>
  <cellStyles count="2">
    <cellStyle name="Hyperlink" xfId="1" xr:uid="{00000000-000B-0000-0000-000008000000}"/>
    <cellStyle name="Normal" xfId="0" builtinId="0"/>
  </cellStyles>
  <dxfs count="53">
    <dxf>
      <font>
        <sz val="11"/>
        <name val="carlito"/>
      </font>
      <alignment vertical="center"/>
    </dxf>
    <dxf>
      <font>
        <sz val="11"/>
        <name val="carlito"/>
      </font>
      <alignment vertical="center"/>
    </dxf>
    <dxf>
      <font>
        <sz val="11"/>
        <name val="carlito"/>
      </font>
      <alignment vertical="center"/>
    </dxf>
    <dxf>
      <font>
        <sz val="11"/>
        <name val="carlito"/>
      </font>
      <alignment vertical="center"/>
    </dxf>
    <dxf>
      <font>
        <sz val="11"/>
        <name val="carlito"/>
      </font>
      <alignment vertical="center"/>
    </dxf>
    <dxf>
      <font>
        <sz val="11"/>
        <name val="carlito"/>
      </font>
      <alignment vertical="center"/>
    </dxf>
    <dxf>
      <font>
        <sz val="11"/>
        <name val="carlito"/>
      </font>
      <alignment vertical="center"/>
    </dxf>
    <dxf>
      <font>
        <sz val="11"/>
        <name val="carlito"/>
      </font>
      <alignment vertical="center"/>
    </dxf>
    <dxf>
      <font>
        <sz val="11"/>
        <name val="carlito"/>
      </font>
      <alignment vertical="center"/>
    </dxf>
    <dxf>
      <font>
        <sz val="11"/>
        <name val="carlito"/>
      </font>
      <alignment vertical="center"/>
    </dxf>
    <dxf>
      <font>
        <sz val="11"/>
        <name val="carlito"/>
      </font>
      <alignment vertical="center"/>
    </dxf>
    <dxf>
      <font>
        <sz val="11"/>
        <name val="carlito"/>
      </font>
      <alignment vertical="center"/>
    </dxf>
    <dxf>
      <font>
        <sz val="11"/>
        <name val="carlito"/>
      </font>
      <alignment vertical="center"/>
    </dxf>
    <dxf>
      <font>
        <sz val="11"/>
        <name val="carlito"/>
      </font>
      <alignment vertical="center"/>
    </dxf>
    <dxf>
      <font>
        <sz val="11"/>
        <name val="carlito"/>
      </font>
      <alignment vertical="center"/>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b val="0"/>
        <i val="0"/>
        <strike val="0"/>
        <condense val="0"/>
        <extend val="0"/>
        <outline val="0"/>
        <shadow val="0"/>
        <u val="none"/>
        <vertAlign val="baseline"/>
        <sz val="11"/>
        <color theme="1"/>
        <name val="Carlito"/>
        <scheme val="none"/>
      </font>
      <fill>
        <patternFill patternType="solid">
          <fgColor indexed="64"/>
          <bgColor rgb="FFFFFDF2"/>
        </patternFill>
      </fill>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b/>
        <color rgb="FF2F6B3C"/>
      </font>
      <fill>
        <patternFill patternType="solid">
          <bgColor rgb="FFEAF4E8"/>
        </patternFill>
      </fill>
    </dxf>
    <dxf>
      <font>
        <b/>
        <color rgb="FF9B1C1C"/>
      </font>
      <fill>
        <patternFill patternType="solid">
          <bgColor rgb="FFFDE2E2"/>
        </patternFill>
      </fill>
    </dxf>
    <dxf>
      <font>
        <b/>
        <color rgb="FF7A5A00"/>
      </font>
      <fill>
        <patternFill patternType="solid">
          <bgColor rgb="FFFFF7D6"/>
        </patternFill>
      </fill>
    </dxf>
    <dxf>
      <font>
        <b/>
        <color rgb="FF2F6B3C"/>
      </font>
      <fill>
        <patternFill patternType="solid">
          <bgColor rgb="FFEAF4E8"/>
        </patternFill>
      </fill>
    </dxf>
    <dxf>
      <font>
        <b/>
        <color rgb="FF9B1C1C"/>
      </font>
      <fill>
        <patternFill patternType="solid">
          <bgColor rgb="FFFDE2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ausalesRechazoTable" displayName="CausalesRechazoTable" ref="A4:H21" headerRowDxfId="47" dataDxfId="46" totalsRowDxfId="45">
  <tableColumns count="8">
    <tableColumn id="1" xr3:uid="{00000000-0010-0000-0200-000001000000}" name="CAUSAL DE RECHAZO / CONTROL" dataDxfId="44"/>
    <tableColumn id="2" xr3:uid="{00000000-0010-0000-0200-000002000000}" name="NUMERAL / FUENTE" dataDxfId="43"/>
    <tableColumn id="3" xr3:uid="{00000000-0010-0000-0200-000003000000}" name="RESULTADO (CUMPLE / NO CUMPLE)" dataDxfId="42"/>
    <tableColumn id="4" xr3:uid="{00000000-0010-0000-0200-000004000000}" name="PROPONENTE EVALUADO" dataDxfId="41"/>
    <tableColumn id="5" xr3:uid="{00000000-0010-0000-0200-000005000000}" name="FOLIO(S)" dataDxfId="40"/>
    <tableColumn id="6" xr3:uid="{00000000-0010-0000-0200-000006000000}" name="CARPETA / RUTA" dataDxfId="39"/>
    <tableColumn id="7" xr3:uid="{00000000-0010-0000-0200-000007000000}" name="NOMBRE DEL DOCUMENTO / EVIDENCIA" dataDxfId="38"/>
    <tableColumn id="8" xr3:uid="{00000000-0010-0000-0200-000008000000}" name="OBSERVACIÓN / FUNDAMENTO" dataDxfId="3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JuridicosTable" displayName="JuridicosTable" ref="A4:L37">
  <tableColumns count="12">
    <tableColumn id="1" xr3:uid="{00000000-0010-0000-0000-000001000000}" name="REQUISITO EXIGIDO EN EL PLIEGO"/>
    <tableColumn id="2" xr3:uid="{00000000-0010-0000-0000-000002000000}" name="NUMERAL / FUENTE"/>
    <tableColumn id="3" xr3:uid="{00000000-0010-0000-0000-000003000000}" name="RESULTADO PRELIMINAR"/>
    <tableColumn id="4" xr3:uid="{00000000-0010-0000-0000-000004000000}" name="PROPONENTE EVALUADO"/>
    <tableColumn id="5" xr3:uid="{00000000-0010-0000-0000-000005000000}" name="EMPRESA / INTEGRANTE QUE APORTA EL REQUISITO" dataDxfId="24"/>
    <tableColumn id="6" xr3:uid="{00000000-0010-0000-0000-000006000000}" name="FOLIO(S)"/>
    <tableColumn id="7" xr3:uid="{00000000-0010-0000-0000-000007000000}" name="CARPETA / RUTA DE LA PROPUESTA"/>
    <tableColumn id="8" xr3:uid="{00000000-0010-0000-0000-000008000000}" name="NOMBRE DEL DOCUMENTO"/>
    <tableColumn id="9" xr3:uid="{00000000-0010-0000-0000-000009000000}" name="CRITERIO DE VERIFICACIÓN"/>
    <tableColumn id="10" xr3:uid="{00000000-0010-0000-0000-00000A000000}" name="SUBSANABILIDAD / ACLARACIÓN"/>
    <tableColumn id="11" xr3:uid="{00000000-0010-0000-0000-00000B000000}" name="RESULTADO FINAL"/>
    <tableColumn id="12" xr3:uid="{00000000-0010-0000-0000-00000C000000}" name="OBSERVACIONES / REQUERIMIENTO"/>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ecnicosTable" displayName="TecnicosTable" ref="A4:L46" headerRowDxfId="14" dataDxfId="13" totalsRowDxfId="12">
  <tableColumns count="12">
    <tableColumn id="1" xr3:uid="{00000000-0010-0000-0100-000001000000}" name="REQUISITO EXIGIDO EN EL PLIEGO" dataDxfId="11"/>
    <tableColumn id="2" xr3:uid="{00000000-0010-0000-0100-000002000000}" name="NUMERAL / FUENTE" dataDxfId="10"/>
    <tableColumn id="3" xr3:uid="{00000000-0010-0000-0100-000003000000}" name="RESULTADO PRELIMINAR" dataDxfId="9"/>
    <tableColumn id="4" xr3:uid="{00000000-0010-0000-0100-000004000000}" name="PROPONENTE EVALUADO" dataDxfId="8"/>
    <tableColumn id="5" xr3:uid="{00000000-0010-0000-0100-000005000000}" name="EMPRESA / INTEGRANTE QUE APORTA EL REQUISITO" dataDxfId="7"/>
    <tableColumn id="6" xr3:uid="{00000000-0010-0000-0100-000006000000}" name="FOLIO(S)" dataDxfId="6"/>
    <tableColumn id="7" xr3:uid="{00000000-0010-0000-0100-000007000000}" name="CARPETA / RUTA DE LA PROPUESTA" dataDxfId="5"/>
    <tableColumn id="8" xr3:uid="{00000000-0010-0000-0100-000008000000}" name="NOMBRE DEL DOCUMENTO" dataDxfId="4"/>
    <tableColumn id="9" xr3:uid="{00000000-0010-0000-0100-000009000000}" name="CRITERIO DE VERIFICACIÓN" dataDxfId="3"/>
    <tableColumn id="10" xr3:uid="{00000000-0010-0000-0100-00000A000000}" name="SUBSANABILIDAD / ACLARACIÓN" dataDxfId="2"/>
    <tableColumn id="11" xr3:uid="{00000000-0010-0000-0100-00000B000000}" name="RESULTADO FINAL ANTES DE SUBSANACIÓN" dataDxfId="1"/>
    <tableColumn id="12" xr3:uid="{00000000-0010-0000-0100-00000C000000}" name="OBSERVACIONES / REQUERIMIENTO" dataDxfId="0"/>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3"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7"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2" Type="http://schemas.openxmlformats.org/officeDocument/2006/relationships/table" Target="../tables/table1.xml"/><Relationship Id="rId2"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 Type="http://schemas.openxmlformats.org/officeDocument/2006/relationships/hyperlink" Target="https://corabastos.com.co/wp-content/uploads/2026/07/CP-004_2026_-Contratacion-Juridica-Outlook_RadicadoPropuestasOferentes.pdf" TargetMode="External"/><Relationship Id="rId6"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1" Type="http://schemas.openxmlformats.org/officeDocument/2006/relationships/hyperlink" Target="https://corabastos.com.co/wp-content/uploads/2026/07/Consolidado-correos-manifestaciones-de-interes-17-jul-2026.pdf" TargetMode="External"/><Relationship Id="rId5"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0"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202%2Epdf&amp;parent=%2Fpersonal%2Fcontratacionjuridica%5Fcorabastos%5Fcom%5Fco%2FDocuments%2FDOCUMENTOS%20CP%20004%2D2026%2FEXPEDIENTE%20CONTRACTUAL%20DIGITAL%2F092%5FPresentaci%C3%B3nPropuestas%2FUT%20NC%202026" TargetMode="External"/><Relationship Id="rId4"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9" Type="http://schemas.openxmlformats.org/officeDocument/2006/relationships/hyperlink" Target="https://corabastosas-my.sharepoint.com/my?id=%2Fpersonal%2Fcontratacionjuridica%5Fcorabastos%5Fcom%5Fco%2FDocuments%2FDOCUMENTOS%20CP%20004%2D2026%2FEXPEDIENTE%20CONTRACTUAL%20DIGITAL%2F092%5FPresentaci%C3%B3nPropuestas%2FUT%20NC%202026&amp;viewid=57f7c43c%2Dc7d8%2D4a12%2D9925%2Dd0e60e4f043d"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3"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8"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3"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202%2Epdf&amp;parent=%2Fpersonal%2Fcontratacionjuridica%5Fcorabastos%5Fcom%5Fco%2FDocuments%2FDOCUMENTOS%20CP%20004%2D2026%2FEXPEDIENTE%20CONTRACTUAL%20DIGITAL%2F092%5FPresentaci%C3%B3nPropuestas%2FUT%20NC%202026" TargetMode="External"/><Relationship Id="rId21"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202%2Epdf&amp;parent=%2Fpersonal%2Fcontratacionjuridica%5Fcorabastos%5Fcom%5Fco%2FDocuments%2FDOCUMENTOS%20CP%20004%2D2026%2FEXPEDIENTE%20CONTRACTUAL%20DIGITAL%2F092%5FPresentaci%C3%B3nPropuestas%2FUT%20NC%202026" TargetMode="External"/><Relationship Id="rId7"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2"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7"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202%2Epdf&amp;parent=%2Fpersonal%2Fcontratacionjuridica%5Fcorabastos%5Fcom%5Fco%2FDocuments%2FDOCUMENTOS%20CP%20004%2D2026%2FEXPEDIENTE%20CONTRACTUAL%20DIGITAL%2F092%5FPresentaci%C3%B3nPropuestas%2FUT%20NC%202026" TargetMode="External"/><Relationship Id="rId2"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6"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20"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202%2Epdf&amp;parent=%2Fpersonal%2Fcontratacionjuridica%5Fcorabastos%5Fcom%5Fco%2FDocuments%2FDOCUMENTOS%20CP%20004%2D2026%2FEXPEDIENTE%20CONTRACTUAL%20DIGITAL%2F092%5FPresentaci%C3%B3nPropuestas%2FUT%20NC%202026" TargetMode="External"/><Relationship Id="rId1" Type="http://schemas.openxmlformats.org/officeDocument/2006/relationships/hyperlink" Target="https://corabastos.com.co/wp-content/uploads/2026/07/Consolidado-correos-manifestaciones-de-interes-17-jul-2026.pdf" TargetMode="External"/><Relationship Id="rId6"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1"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5"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5"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0"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9"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4"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9"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14"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TargetMode="External"/><Relationship Id="rId22"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workbookViewId="0">
      <selection activeCell="A4" sqref="A4"/>
    </sheetView>
  </sheetViews>
  <sheetFormatPr defaultColWidth="8.75" defaultRowHeight="13.9"/>
  <cols>
    <col min="1" max="1" width="26" customWidth="1"/>
    <col min="2" max="2" width="32" customWidth="1"/>
    <col min="3" max="3" width="23" customWidth="1"/>
    <col min="4" max="4" width="25" customWidth="1"/>
    <col min="5" max="5" width="27" customWidth="1"/>
    <col min="6" max="6" width="23" customWidth="1"/>
  </cols>
  <sheetData>
    <row r="1" spans="1:6" ht="27.2" customHeight="1">
      <c r="A1" s="88" t="s">
        <v>0</v>
      </c>
      <c r="B1" s="88"/>
      <c r="C1" s="88"/>
      <c r="D1" s="88"/>
      <c r="E1" s="88"/>
      <c r="F1" s="88"/>
    </row>
    <row r="2" spans="1:6">
      <c r="A2" s="89" t="s">
        <v>1</v>
      </c>
      <c r="B2" s="89"/>
      <c r="C2" s="89"/>
      <c r="D2" s="89"/>
      <c r="E2" s="89"/>
      <c r="F2" s="89"/>
    </row>
    <row r="4" spans="1:6">
      <c r="A4" s="2" t="s">
        <v>2</v>
      </c>
      <c r="B4" s="4" t="s">
        <v>3</v>
      </c>
      <c r="C4" s="31"/>
      <c r="D4" s="2" t="s">
        <v>4</v>
      </c>
      <c r="E4" s="4" t="s">
        <v>5</v>
      </c>
      <c r="F4" s="32"/>
    </row>
    <row r="5" spans="1:6" ht="16.5">
      <c r="A5" s="30" t="s">
        <v>6</v>
      </c>
      <c r="B5" s="33" t="s">
        <v>7</v>
      </c>
      <c r="C5" s="12"/>
      <c r="D5" s="1" t="s">
        <v>8</v>
      </c>
      <c r="E5" s="33" t="str">
        <f>IF(COUNTIF(Juridicos!$K$5:$K$60,"NO CUMPLE")&gt;0,"NO CUMPLE",IF(COUNTIF(Juridicos!$K$5:$K$60,"CUMPLE")&gt;0,"CUMPLE",IF(COUNTIF(Juridicos!$C$5:$C$60,"NO CUMPLE")&gt;0,"PENDIENTE SUBSANACIÓN",IF(COUNTIF(Juridicos!$C$5:$C$60,"CUMPLE")&gt;0,"CUMPLE PRELIMINAR","PENDIENTE"))))</f>
        <v>CUMPLE</v>
      </c>
      <c r="F5" s="13"/>
    </row>
    <row r="6" spans="1:6" ht="16.5">
      <c r="A6" s="30" t="s">
        <v>9</v>
      </c>
      <c r="B6" s="34" t="s">
        <v>10</v>
      </c>
      <c r="C6" s="12"/>
      <c r="D6" s="1" t="s">
        <v>11</v>
      </c>
      <c r="E6" s="34" t="str">
        <f>IF(COUNTIF(Tecnicos!$K$5:$K$70,"NO CUMPLE")&gt;0,"NO CUMPLE",IF(COUNTIF(Tecnicos!$K$5:$K$70,"CUMPLE")&gt;0,"CUMPLE",IF(COUNTIF(Tecnicos!$C$5:$C$70,"NO CUMPLE")&gt;0,"PENDIENTE SUBSANACIÓN",IF(COUNTIF(Tecnicos!$C$5:$C$70,"CUMPLE")&gt;0,"CUMPLE PRELIMINAR","PENDIENTE"))))</f>
        <v>NO CUMPLE</v>
      </c>
      <c r="F6" s="13"/>
    </row>
    <row r="7" spans="1:6" ht="16.5">
      <c r="A7" s="30" t="s">
        <v>12</v>
      </c>
      <c r="B7" s="34" t="s">
        <v>13</v>
      </c>
      <c r="C7" s="12"/>
      <c r="D7" s="1" t="s">
        <v>14</v>
      </c>
      <c r="E7" s="34" t="str">
        <f>IF(COUNTIF('Causales Rechazo'!$C$5:$C$30,"NO CUMPLE")&gt;0,"INCURRE EN CAUSAL",IF(COUNTIF('Causales Rechazo'!$C$5:$C$30,"CUMPLE")&gt;0,"NO INCURRE","PENDIENTE"))</f>
        <v>NO INCURRE</v>
      </c>
      <c r="F7" s="13"/>
    </row>
    <row r="8" spans="1:6" ht="16.5">
      <c r="A8" s="30" t="s">
        <v>15</v>
      </c>
      <c r="B8" s="34" t="s">
        <v>16</v>
      </c>
      <c r="C8" s="12"/>
      <c r="D8" s="1" t="s">
        <v>17</v>
      </c>
      <c r="E8" s="34" t="str">
        <f>IF(E7="INCURRE EN CAUSAL","RECHAZAR",IF(OR(E5="NO CUMPLE",E6="NO CUMPLE"),"NO HABILITADO",IF(AND(OR(E5="CUMPLE",E5="CUMPLE PRELIMINAR"),OR(E6="CUMPLE",E6="CUMPLE PRELIMINAR")),"HABILITADO / PRELIMINAR","PENDIENTE")))</f>
        <v>NO HABILITADO</v>
      </c>
      <c r="F8" s="13"/>
    </row>
    <row r="9" spans="1:6" ht="16.5">
      <c r="A9" s="30" t="s">
        <v>18</v>
      </c>
      <c r="B9" s="63" t="s">
        <v>19</v>
      </c>
      <c r="C9" s="12"/>
      <c r="D9" s="1" t="s">
        <v>20</v>
      </c>
      <c r="E9" s="35">
        <v>46230</v>
      </c>
      <c r="F9" s="13"/>
    </row>
    <row r="10" spans="1:6" ht="33.75">
      <c r="A10" s="30" t="s">
        <v>21</v>
      </c>
      <c r="B10" s="59">
        <v>0.6</v>
      </c>
      <c r="C10" s="12"/>
      <c r="D10" s="30" t="s">
        <v>22</v>
      </c>
      <c r="E10" s="58" t="s">
        <v>23</v>
      </c>
      <c r="F10" s="13"/>
    </row>
    <row r="11" spans="1:6" ht="16.5">
      <c r="A11" s="30" t="s">
        <v>24</v>
      </c>
      <c r="B11" s="34" t="s">
        <v>25</v>
      </c>
      <c r="C11" s="12"/>
      <c r="D11" s="30" t="s">
        <v>26</v>
      </c>
      <c r="E11" s="34" t="s">
        <v>27</v>
      </c>
      <c r="F11" s="13"/>
    </row>
    <row r="12" spans="1:6" ht="16.5">
      <c r="A12" s="30" t="s">
        <v>18</v>
      </c>
      <c r="B12" s="63" t="s">
        <v>28</v>
      </c>
      <c r="C12" s="12"/>
      <c r="D12" s="1"/>
      <c r="E12" s="37"/>
      <c r="F12" s="13"/>
    </row>
    <row r="13" spans="1:6" ht="14.25">
      <c r="A13" s="30" t="s">
        <v>21</v>
      </c>
      <c r="B13" s="59">
        <v>0.4</v>
      </c>
      <c r="C13" s="12"/>
      <c r="D13" s="1"/>
      <c r="E13" s="37"/>
      <c r="F13" s="13"/>
    </row>
    <row r="14" spans="1:6" ht="33.75">
      <c r="A14" s="30" t="s">
        <v>29</v>
      </c>
      <c r="B14" s="36" t="s">
        <v>30</v>
      </c>
      <c r="C14" s="12"/>
      <c r="D14" s="1"/>
      <c r="E14" s="37"/>
      <c r="F14" s="13"/>
    </row>
    <row r="15" spans="1:6" ht="14.25">
      <c r="A15" s="30" t="s">
        <v>31</v>
      </c>
      <c r="B15" s="37">
        <v>63368762</v>
      </c>
      <c r="C15" s="12"/>
      <c r="D15" s="12"/>
      <c r="E15" s="12"/>
      <c r="F15" s="13"/>
    </row>
    <row r="16" spans="1:6">
      <c r="A16" s="90"/>
      <c r="B16" s="91"/>
      <c r="C16" s="91"/>
      <c r="D16" s="91"/>
      <c r="E16" s="91"/>
      <c r="F16" s="92"/>
    </row>
    <row r="17" spans="1:6">
      <c r="A17" s="93" t="s">
        <v>32</v>
      </c>
      <c r="B17" s="94"/>
      <c r="C17" s="94"/>
      <c r="D17" s="94"/>
      <c r="E17" s="94"/>
      <c r="F17" s="95"/>
    </row>
    <row r="18" spans="1:6">
      <c r="A18" s="96"/>
      <c r="B18" s="97"/>
      <c r="C18" s="97"/>
      <c r="D18" s="97"/>
      <c r="E18" s="97"/>
      <c r="F18" s="98"/>
    </row>
    <row r="19" spans="1:6">
      <c r="A19" s="5"/>
      <c r="B19" s="6"/>
      <c r="C19" s="6"/>
      <c r="D19" s="6"/>
      <c r="E19" s="6"/>
      <c r="F19" s="7"/>
    </row>
  </sheetData>
  <mergeCells count="3">
    <mergeCell ref="A1:F1"/>
    <mergeCell ref="A2:F2"/>
    <mergeCell ref="A16:F18"/>
  </mergeCells>
  <conditionalFormatting sqref="E5:E10">
    <cfRule type="expression" dxfId="52" priority="1">
      <formula>OR(E5="NO CUMPLE",E5="RECHAZAR",E5="NO HABILITADO",E5="INCURRE EN CAUSAL")</formula>
    </cfRule>
    <cfRule type="expression" dxfId="51" priority="2">
      <formula>OR(E5="CUMPLE",E5="CUMPLE PRELIMINAR",E5="HABILITADO / PRELIMINAR",E5="NO INCURRE")</formula>
    </cfRule>
    <cfRule type="expression" dxfId="50" priority="3">
      <formula>OR(E5="PENDIENTE",E5="PENDIENTE SUBSANACIÓN")</formula>
    </cfRule>
  </conditionalFormatting>
  <dataValidations count="1">
    <dataValidation type="list" sqref="B7" xr:uid="{00000000-0002-0000-0000-000000000000}">
      <formula1>"PERSONA JURÍDICA INDIVIDUAL,CONSORCIO,UNIÓN TEMPORAL"</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workbookViewId="0">
      <selection activeCell="A4" sqref="A4"/>
    </sheetView>
  </sheetViews>
  <sheetFormatPr defaultColWidth="8.75" defaultRowHeight="14.25"/>
  <cols>
    <col min="1" max="1" width="52" style="42" customWidth="1"/>
    <col min="2" max="2" width="23" style="42" customWidth="1"/>
    <col min="3" max="3" width="22" style="42" customWidth="1"/>
    <col min="4" max="4" width="27" style="42" customWidth="1"/>
    <col min="5" max="5" width="13" style="42" customWidth="1"/>
    <col min="6" max="6" width="39.375" style="42" customWidth="1"/>
    <col min="7" max="7" width="45.75" style="42" customWidth="1"/>
    <col min="8" max="8" width="48" style="42" customWidth="1"/>
    <col min="9" max="16384" width="8.75" style="42"/>
  </cols>
  <sheetData>
    <row r="1" spans="1:8" ht="18">
      <c r="A1" s="88" t="s">
        <v>33</v>
      </c>
      <c r="B1" s="88"/>
      <c r="C1" s="88"/>
      <c r="D1" s="88"/>
      <c r="E1" s="88"/>
      <c r="F1" s="88"/>
      <c r="G1" s="88"/>
      <c r="H1" s="88"/>
    </row>
    <row r="2" spans="1:8">
      <c r="A2" s="89" t="s">
        <v>34</v>
      </c>
      <c r="B2" s="89"/>
      <c r="C2" s="89"/>
      <c r="D2" s="89"/>
      <c r="E2" s="89"/>
      <c r="F2" s="89"/>
      <c r="G2" s="89"/>
      <c r="H2" s="89"/>
    </row>
    <row r="4" spans="1:8" ht="36" customHeight="1">
      <c r="A4" s="2" t="s">
        <v>35</v>
      </c>
      <c r="B4" s="3" t="s">
        <v>36</v>
      </c>
      <c r="C4" s="3" t="s">
        <v>37</v>
      </c>
      <c r="D4" s="3" t="s">
        <v>38</v>
      </c>
      <c r="E4" s="3" t="s">
        <v>39</v>
      </c>
      <c r="F4" s="3" t="s">
        <v>40</v>
      </c>
      <c r="G4" s="3" t="s">
        <v>41</v>
      </c>
      <c r="H4" s="3" t="s">
        <v>42</v>
      </c>
    </row>
    <row r="5" spans="1:8" ht="71.25" customHeight="1">
      <c r="A5" s="43" t="s">
        <v>43</v>
      </c>
      <c r="B5" s="44" t="s">
        <v>44</v>
      </c>
      <c r="C5" s="44" t="s">
        <v>45</v>
      </c>
      <c r="D5" s="44" t="str">
        <f>IF(Resumen!$B$5="","",Resumen!$B$5)</f>
        <v>UT NC 2026</v>
      </c>
      <c r="E5" s="64" t="s">
        <v>10</v>
      </c>
      <c r="F5" s="65" t="s">
        <v>46</v>
      </c>
      <c r="G5" s="64" t="s">
        <v>47</v>
      </c>
      <c r="H5" s="66" t="s">
        <v>10</v>
      </c>
    </row>
    <row r="6" spans="1:8" ht="103.5" customHeight="1">
      <c r="A6" s="47" t="s">
        <v>48</v>
      </c>
      <c r="B6" s="48" t="s">
        <v>49</v>
      </c>
      <c r="C6" s="48" t="s">
        <v>45</v>
      </c>
      <c r="D6" s="48" t="str">
        <f>IF(Resumen!$B$5="","",Resumen!$B$5)</f>
        <v>UT NC 2026</v>
      </c>
      <c r="E6" s="48" t="s">
        <v>50</v>
      </c>
      <c r="F6" s="67" t="s">
        <v>51</v>
      </c>
      <c r="G6" s="48" t="s">
        <v>52</v>
      </c>
      <c r="H6" s="48" t="s">
        <v>10</v>
      </c>
    </row>
    <row r="7" spans="1:8" ht="74.25" customHeight="1">
      <c r="A7" s="47" t="s">
        <v>53</v>
      </c>
      <c r="B7" s="48" t="s">
        <v>54</v>
      </c>
      <c r="C7" s="48" t="s">
        <v>45</v>
      </c>
      <c r="D7" s="48" t="str">
        <f>IF(Resumen!$B$5="","",Resumen!$B$5)</f>
        <v>UT NC 2026</v>
      </c>
      <c r="E7" s="48" t="s">
        <v>55</v>
      </c>
      <c r="F7" s="67" t="s">
        <v>51</v>
      </c>
      <c r="G7" s="48" t="s">
        <v>56</v>
      </c>
      <c r="H7" s="48" t="s">
        <v>57</v>
      </c>
    </row>
    <row r="8" spans="1:8" ht="126.75" customHeight="1">
      <c r="A8" s="47" t="s">
        <v>58</v>
      </c>
      <c r="B8" s="48" t="s">
        <v>59</v>
      </c>
      <c r="C8" s="48" t="s">
        <v>45</v>
      </c>
      <c r="D8" s="48" t="str">
        <f>IF(Resumen!$B$5="","",Resumen!$B$5)</f>
        <v>UT NC 2026</v>
      </c>
      <c r="E8" s="48" t="s">
        <v>60</v>
      </c>
      <c r="F8" s="67" t="s">
        <v>51</v>
      </c>
      <c r="G8" s="48" t="s">
        <v>61</v>
      </c>
      <c r="H8" s="73" t="s">
        <v>62</v>
      </c>
    </row>
    <row r="9" spans="1:8" ht="150.75" customHeight="1">
      <c r="A9" s="47" t="s">
        <v>63</v>
      </c>
      <c r="B9" s="48" t="s">
        <v>64</v>
      </c>
      <c r="C9" s="48" t="s">
        <v>45</v>
      </c>
      <c r="D9" s="48" t="str">
        <f>IF(Resumen!$B$5="","",Resumen!$B$5)</f>
        <v>UT NC 2026</v>
      </c>
      <c r="E9" s="48" t="s">
        <v>65</v>
      </c>
      <c r="F9" s="67" t="s">
        <v>51</v>
      </c>
      <c r="G9" s="48" t="s">
        <v>66</v>
      </c>
      <c r="H9" s="48" t="s">
        <v>67</v>
      </c>
    </row>
    <row r="10" spans="1:8" ht="103.5" customHeight="1">
      <c r="A10" s="47" t="s">
        <v>68</v>
      </c>
      <c r="B10" s="48" t="s">
        <v>69</v>
      </c>
      <c r="C10" s="48" t="s">
        <v>45</v>
      </c>
      <c r="D10" s="48" t="str">
        <f>IF(Resumen!$B$5="","",Resumen!$B$5)</f>
        <v>UT NC 2026</v>
      </c>
      <c r="E10" s="48" t="s">
        <v>70</v>
      </c>
      <c r="F10" s="48" t="s">
        <v>71</v>
      </c>
      <c r="G10" s="48" t="s">
        <v>72</v>
      </c>
      <c r="H10" s="48" t="s">
        <v>73</v>
      </c>
    </row>
    <row r="11" spans="1:8" ht="66" customHeight="1">
      <c r="A11" s="47" t="s">
        <v>74</v>
      </c>
      <c r="B11" s="48" t="s">
        <v>75</v>
      </c>
      <c r="C11" s="48" t="s">
        <v>45</v>
      </c>
      <c r="D11" s="48" t="str">
        <f>IF(Resumen!$B$5="","",Resumen!$B$5)</f>
        <v>UT NC 2026</v>
      </c>
      <c r="E11" s="48" t="s">
        <v>55</v>
      </c>
      <c r="F11" s="67" t="s">
        <v>51</v>
      </c>
      <c r="G11" s="48" t="s">
        <v>56</v>
      </c>
      <c r="H11" s="48" t="s">
        <v>76</v>
      </c>
    </row>
    <row r="12" spans="1:8" ht="38.450000000000003" customHeight="1">
      <c r="A12" s="47" t="s">
        <v>77</v>
      </c>
      <c r="B12" s="48" t="s">
        <v>78</v>
      </c>
      <c r="C12" s="48" t="s">
        <v>45</v>
      </c>
      <c r="D12" s="48" t="str">
        <f>IF(Resumen!$B$5="","",Resumen!$B$5)</f>
        <v>UT NC 2026</v>
      </c>
      <c r="E12" s="48" t="s">
        <v>50</v>
      </c>
      <c r="F12" s="67" t="s">
        <v>51</v>
      </c>
      <c r="G12" s="48" t="s">
        <v>52</v>
      </c>
      <c r="H12" s="48" t="s">
        <v>79</v>
      </c>
    </row>
    <row r="13" spans="1:8" ht="38.450000000000003" customHeight="1">
      <c r="A13" s="47" t="s">
        <v>80</v>
      </c>
      <c r="B13" s="48" t="s">
        <v>81</v>
      </c>
      <c r="C13" s="48" t="s">
        <v>45</v>
      </c>
      <c r="D13" s="48" t="str">
        <f>IF(Resumen!$B$5="","",Resumen!$B$5)</f>
        <v>UT NC 2026</v>
      </c>
      <c r="E13" s="48" t="s">
        <v>50</v>
      </c>
      <c r="F13" s="67" t="s">
        <v>51</v>
      </c>
      <c r="G13" s="48" t="s">
        <v>52</v>
      </c>
      <c r="H13" s="48" t="s">
        <v>82</v>
      </c>
    </row>
    <row r="14" spans="1:8" ht="38.450000000000003" customHeight="1">
      <c r="A14" s="47" t="s">
        <v>83</v>
      </c>
      <c r="B14" s="48" t="s">
        <v>84</v>
      </c>
      <c r="C14" s="48" t="s">
        <v>85</v>
      </c>
      <c r="D14" s="48" t="str">
        <f>IF(Resumen!$B$5="","",Resumen!$B$5)</f>
        <v>UT NC 2026</v>
      </c>
      <c r="E14" s="74" t="s">
        <v>10</v>
      </c>
      <c r="F14" s="74" t="s">
        <v>10</v>
      </c>
      <c r="G14" s="74" t="s">
        <v>10</v>
      </c>
      <c r="H14" s="73" t="s">
        <v>10</v>
      </c>
    </row>
    <row r="15" spans="1:8" ht="38.450000000000003" customHeight="1">
      <c r="A15" s="47" t="s">
        <v>86</v>
      </c>
      <c r="B15" s="48" t="s">
        <v>87</v>
      </c>
      <c r="C15" s="48" t="s">
        <v>85</v>
      </c>
      <c r="D15" s="48" t="str">
        <f>IF(Resumen!$B$5="","",Resumen!$B$5)</f>
        <v>UT NC 2026</v>
      </c>
      <c r="E15" s="38" t="s">
        <v>10</v>
      </c>
      <c r="F15" s="38" t="s">
        <v>10</v>
      </c>
      <c r="G15" s="38" t="s">
        <v>10</v>
      </c>
      <c r="H15" s="52" t="s">
        <v>10</v>
      </c>
    </row>
    <row r="16" spans="1:8" ht="38.450000000000003" customHeight="1">
      <c r="A16" s="47" t="s">
        <v>88</v>
      </c>
      <c r="B16" s="48" t="s">
        <v>89</v>
      </c>
      <c r="C16" s="48" t="s">
        <v>45</v>
      </c>
      <c r="D16" s="48" t="str">
        <f>IF(Resumen!$B$5="","",Resumen!$B$5)</f>
        <v>UT NC 2026</v>
      </c>
      <c r="E16" s="74" t="s">
        <v>90</v>
      </c>
      <c r="F16" s="67" t="s">
        <v>91</v>
      </c>
      <c r="G16" s="74" t="s">
        <v>10</v>
      </c>
      <c r="H16" s="73" t="s">
        <v>10</v>
      </c>
    </row>
    <row r="17" spans="1:8" ht="38.450000000000003" customHeight="1">
      <c r="A17" s="47" t="s">
        <v>92</v>
      </c>
      <c r="B17" s="48" t="s">
        <v>93</v>
      </c>
      <c r="C17" s="48" t="s">
        <v>85</v>
      </c>
      <c r="D17" s="48" t="str">
        <f>IF(Resumen!$B$5="","",Resumen!$B$5)</f>
        <v>UT NC 2026</v>
      </c>
      <c r="E17" s="38" t="s">
        <v>10</v>
      </c>
      <c r="F17" s="38" t="s">
        <v>10</v>
      </c>
      <c r="G17" s="38" t="s">
        <v>10</v>
      </c>
      <c r="H17" s="52" t="s">
        <v>10</v>
      </c>
    </row>
    <row r="18" spans="1:8" ht="48.75" customHeight="1">
      <c r="A18" s="47" t="s">
        <v>94</v>
      </c>
      <c r="B18" s="48" t="s">
        <v>95</v>
      </c>
      <c r="C18" s="48" t="s">
        <v>45</v>
      </c>
      <c r="D18" s="48" t="str">
        <f>IF(Resumen!$B$5="","",Resumen!$B$5)</f>
        <v>UT NC 2026</v>
      </c>
      <c r="E18" s="48" t="s">
        <v>96</v>
      </c>
      <c r="F18" s="67" t="s">
        <v>97</v>
      </c>
      <c r="G18" s="48" t="s">
        <v>98</v>
      </c>
      <c r="H18" s="48" t="s">
        <v>10</v>
      </c>
    </row>
    <row r="19" spans="1:8" ht="38.450000000000003" customHeight="1">
      <c r="A19" s="47" t="s">
        <v>99</v>
      </c>
      <c r="B19" s="48" t="s">
        <v>100</v>
      </c>
      <c r="C19" s="48" t="s">
        <v>85</v>
      </c>
      <c r="D19" s="48" t="str">
        <f>IF(Resumen!$B$5="","",Resumen!$B$5)</f>
        <v>UT NC 2026</v>
      </c>
      <c r="E19" s="38" t="s">
        <v>10</v>
      </c>
      <c r="F19" s="38" t="s">
        <v>10</v>
      </c>
      <c r="G19" s="38" t="s">
        <v>10</v>
      </c>
      <c r="H19" s="52" t="s">
        <v>10</v>
      </c>
    </row>
    <row r="20" spans="1:8" ht="38.450000000000003" customHeight="1">
      <c r="A20" s="47" t="s">
        <v>101</v>
      </c>
      <c r="B20" s="48" t="s">
        <v>102</v>
      </c>
      <c r="C20" s="48" t="s">
        <v>85</v>
      </c>
      <c r="D20" s="48" t="str">
        <f>IF(Resumen!$B$5="","",Resumen!$B$5)</f>
        <v>UT NC 2026</v>
      </c>
      <c r="E20" s="74" t="s">
        <v>10</v>
      </c>
      <c r="F20" s="74" t="s">
        <v>10</v>
      </c>
      <c r="G20" s="74" t="s">
        <v>10</v>
      </c>
      <c r="H20" s="73" t="s">
        <v>10</v>
      </c>
    </row>
    <row r="21" spans="1:8" ht="38.450000000000003" customHeight="1">
      <c r="A21" s="53" t="s">
        <v>103</v>
      </c>
      <c r="B21" s="54" t="s">
        <v>104</v>
      </c>
      <c r="C21" s="54" t="s">
        <v>45</v>
      </c>
      <c r="D21" s="54" t="str">
        <f>IF(Resumen!$B$5="","",Resumen!$B$5)</f>
        <v>UT NC 2026</v>
      </c>
      <c r="E21" s="75" t="s">
        <v>105</v>
      </c>
      <c r="F21" s="76" t="s">
        <v>106</v>
      </c>
      <c r="G21" s="75" t="s">
        <v>107</v>
      </c>
      <c r="H21" s="77" t="s">
        <v>10</v>
      </c>
    </row>
    <row r="23" spans="1:8">
      <c r="A23" s="99" t="s">
        <v>108</v>
      </c>
      <c r="B23" s="100"/>
      <c r="C23" s="100"/>
      <c r="D23" s="100"/>
      <c r="E23" s="100"/>
      <c r="F23" s="100"/>
      <c r="G23" s="100"/>
      <c r="H23" s="100"/>
    </row>
    <row r="24" spans="1:8">
      <c r="A24" s="101"/>
      <c r="B24" s="102"/>
      <c r="C24" s="102"/>
      <c r="D24" s="102"/>
      <c r="E24" s="102"/>
      <c r="F24" s="102"/>
      <c r="G24" s="102"/>
      <c r="H24" s="102"/>
    </row>
    <row r="25" spans="1:8">
      <c r="A25" s="103"/>
      <c r="B25" s="104"/>
      <c r="C25" s="104"/>
      <c r="D25" s="104"/>
      <c r="E25" s="104"/>
      <c r="F25" s="104"/>
      <c r="G25" s="104"/>
      <c r="H25" s="104"/>
    </row>
  </sheetData>
  <mergeCells count="3">
    <mergeCell ref="A1:H1"/>
    <mergeCell ref="A2:H2"/>
    <mergeCell ref="A23:H25"/>
  </mergeCells>
  <conditionalFormatting sqref="C5:C21">
    <cfRule type="expression" dxfId="49" priority="1">
      <formula>C5="NO CUMPLE"</formula>
    </cfRule>
    <cfRule type="expression" dxfId="48" priority="2">
      <formula>C5="CUMPLE"</formula>
    </cfRule>
  </conditionalFormatting>
  <dataValidations count="1">
    <dataValidation type="list" sqref="C5:C21" xr:uid="{00000000-0002-0000-0300-000000000000}">
      <formula1>"CUMPLE,NO CUMPLE,N.A."</formula1>
    </dataValidation>
  </dataValidations>
  <hyperlinks>
    <hyperlink ref="F5" r:id="rId1" xr:uid="{AFEB2DAF-B92D-4144-8C8F-9804FA7F3101}"/>
    <hyperlink ref="F6" r:id="rId2"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C671E4AB-16E5-489E-8CD4-3D8263B66888}"/>
    <hyperlink ref="F7" r:id="rId3"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D784E220-E2EE-4D29-8A8A-CE333AFEE41C}"/>
    <hyperlink ref="F8" r:id="rId4"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D5CDE165-FE72-4A76-9900-A2B9809DFBE1}"/>
    <hyperlink ref="F9" r:id="rId5"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823574BA-F309-4B66-8CFE-A8300AD9C2D3}"/>
    <hyperlink ref="F11" r:id="rId6"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6676600E-7589-49BF-9089-7E5A03A6E161}"/>
    <hyperlink ref="F12" r:id="rId7"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E16FFBDD-4ED2-47F2-B1AE-A40AAC685342}"/>
    <hyperlink ref="F13" r:id="rId8"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3CFE3A9D-7BE4-4630-AD1D-064BF7ADA261}"/>
    <hyperlink ref="F16" r:id="rId9" display="https://corabastosas-my.sharepoint.com/my?id=%2Fpersonal%2Fcontratacionjuridica%5Fcorabastos%5Fcom%5Fco%2FDocuments%2FDOCUMENTOS%20CP%20004%2D2026%2FEXPEDIENTE%20CONTRACTUAL%20DIGITAL%2F092%5FPresentaci%C3%B3nPropuestas%2FUT%20NC%202026&amp;viewid=57f7c43c%2Dc7d8%2D4a12%2D9925%2Dd0e60e4f043d" xr:uid="{23C43905-97FF-4D4F-8B82-44982B2F3F5A}"/>
    <hyperlink ref="F18" r:id="rId10"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202%2Epdf&amp;parent=%2Fpersonal%2Fcontratacionjuridica%5Fcorabastos%5Fcom%5Fco%2FDocuments%2FDOCUMENTOS%20CP%20004%2D2026%2FEXPEDIENTE%20CONTRACTUAL%20DIGITAL%2F092%5FPresentaci%C3%B3nPropuestas%2FUT%20NC%202026" xr:uid="{B68B0DAC-1F7B-4D06-ABF4-AAA689DBE5D0}"/>
    <hyperlink ref="F21" r:id="rId11" xr:uid="{AC059816-0702-4BE9-8A06-70D943FCE648}"/>
  </hyperlinks>
  <pageMargins left="0.7" right="0.7" top="0.75" bottom="0.75" header="0.3" footer="0.3"/>
  <tableParts count="1">
    <tablePart r:id="rId1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7"/>
  <sheetViews>
    <sheetView workbookViewId="0">
      <selection activeCell="A4" sqref="A4"/>
    </sheetView>
  </sheetViews>
  <sheetFormatPr defaultColWidth="8.75" defaultRowHeight="13.9"/>
  <cols>
    <col min="1" max="1" width="46" customWidth="1"/>
    <col min="2" max="2" width="19" customWidth="1"/>
    <col min="3" max="3" width="18" customWidth="1"/>
    <col min="4" max="4" width="25" customWidth="1"/>
    <col min="5" max="5" width="30" customWidth="1"/>
    <col min="6" max="6" width="19.375" customWidth="1"/>
    <col min="7" max="7" width="28" customWidth="1"/>
    <col min="8" max="8" width="38.25" customWidth="1"/>
    <col min="9" max="9" width="48" customWidth="1"/>
    <col min="10" max="10" width="28" customWidth="1"/>
    <col min="11" max="11" width="18" customWidth="1"/>
    <col min="12" max="12" width="42" customWidth="1"/>
  </cols>
  <sheetData>
    <row r="1" spans="1:12" ht="28.9" customHeight="1">
      <c r="A1" s="88" t="s">
        <v>109</v>
      </c>
      <c r="B1" s="88"/>
      <c r="C1" s="88"/>
      <c r="D1" s="88"/>
      <c r="E1" s="88"/>
      <c r="F1" s="88"/>
      <c r="G1" s="88"/>
      <c r="H1" s="88"/>
      <c r="I1" s="88"/>
      <c r="J1" s="88"/>
      <c r="K1" s="88"/>
      <c r="L1" s="88"/>
    </row>
    <row r="2" spans="1:12">
      <c r="A2" s="89" t="s">
        <v>110</v>
      </c>
      <c r="B2" s="89"/>
      <c r="C2" s="89"/>
      <c r="D2" s="89"/>
      <c r="E2" s="89"/>
      <c r="F2" s="89"/>
      <c r="G2" s="89"/>
      <c r="H2" s="89"/>
      <c r="I2" s="89"/>
      <c r="J2" s="89"/>
      <c r="K2" s="89"/>
      <c r="L2" s="89"/>
    </row>
    <row r="4" spans="1:12" ht="36" customHeight="1">
      <c r="A4" s="2" t="s">
        <v>111</v>
      </c>
      <c r="B4" s="3" t="s">
        <v>36</v>
      </c>
      <c r="C4" s="3" t="s">
        <v>112</v>
      </c>
      <c r="D4" s="3" t="s">
        <v>38</v>
      </c>
      <c r="E4" s="3" t="s">
        <v>113</v>
      </c>
      <c r="F4" s="3" t="s">
        <v>39</v>
      </c>
      <c r="G4" s="3" t="s">
        <v>114</v>
      </c>
      <c r="H4" s="3" t="s">
        <v>115</v>
      </c>
      <c r="I4" s="3" t="s">
        <v>116</v>
      </c>
      <c r="J4" s="3" t="s">
        <v>117</v>
      </c>
      <c r="K4" s="3" t="s">
        <v>118</v>
      </c>
      <c r="L4" s="4" t="s">
        <v>119</v>
      </c>
    </row>
    <row r="5" spans="1:12" ht="48.6" customHeight="1">
      <c r="A5" s="8" t="s">
        <v>120</v>
      </c>
      <c r="B5" s="9" t="s">
        <v>121</v>
      </c>
      <c r="C5" s="24" t="s">
        <v>45</v>
      </c>
      <c r="D5" s="9" t="str">
        <f>IF(Resumen!$B$5="","",Resumen!$B$5)</f>
        <v>UT NC 2026</v>
      </c>
      <c r="E5" s="60" t="s">
        <v>122</v>
      </c>
      <c r="F5" s="68" t="s">
        <v>105</v>
      </c>
      <c r="G5" s="69" t="s">
        <v>106</v>
      </c>
      <c r="H5" s="24" t="s">
        <v>107</v>
      </c>
      <c r="I5" s="9" t="s">
        <v>123</v>
      </c>
      <c r="J5" s="9" t="s">
        <v>124</v>
      </c>
      <c r="K5" s="24" t="s">
        <v>45</v>
      </c>
      <c r="L5" s="27" t="s">
        <v>10</v>
      </c>
    </row>
    <row r="6" spans="1:12" ht="55.5" customHeight="1">
      <c r="A6" s="11" t="s">
        <v>125</v>
      </c>
      <c r="B6" s="12" t="s">
        <v>126</v>
      </c>
      <c r="C6" s="72" t="s">
        <v>45</v>
      </c>
      <c r="D6" s="12" t="str">
        <f>IF(Resumen!$B$5="","",Resumen!$B$5)</f>
        <v>UT NC 2026</v>
      </c>
      <c r="E6" s="61" t="s">
        <v>122</v>
      </c>
      <c r="F6" s="71" t="s">
        <v>50</v>
      </c>
      <c r="G6" s="70" t="s">
        <v>51</v>
      </c>
      <c r="H6" s="25" t="s">
        <v>52</v>
      </c>
      <c r="I6" s="12" t="s">
        <v>127</v>
      </c>
      <c r="J6" s="12" t="s">
        <v>128</v>
      </c>
      <c r="K6" s="25" t="s">
        <v>45</v>
      </c>
      <c r="L6" s="28" t="s">
        <v>10</v>
      </c>
    </row>
    <row r="7" spans="1:12" ht="64.5" customHeight="1">
      <c r="A7" s="11" t="s">
        <v>129</v>
      </c>
      <c r="B7" s="12" t="s">
        <v>130</v>
      </c>
      <c r="C7" s="25" t="s">
        <v>45</v>
      </c>
      <c r="D7" s="12" t="str">
        <f>IF(Resumen!$B$5="","",Resumen!$B$5)</f>
        <v>UT NC 2026</v>
      </c>
      <c r="E7" s="61" t="s">
        <v>131</v>
      </c>
      <c r="F7" s="71" t="s">
        <v>132</v>
      </c>
      <c r="G7" s="70" t="s">
        <v>97</v>
      </c>
      <c r="H7" s="25" t="s">
        <v>133</v>
      </c>
      <c r="I7" s="12" t="s">
        <v>134</v>
      </c>
      <c r="J7" s="12" t="s">
        <v>135</v>
      </c>
      <c r="K7" s="25" t="s">
        <v>45</v>
      </c>
      <c r="L7" s="28" t="s">
        <v>10</v>
      </c>
    </row>
    <row r="8" spans="1:12" ht="38.450000000000003" customHeight="1">
      <c r="A8" s="11" t="s">
        <v>136</v>
      </c>
      <c r="B8" s="12" t="s">
        <v>137</v>
      </c>
      <c r="C8" s="25" t="s">
        <v>45</v>
      </c>
      <c r="D8" s="12" t="str">
        <f>IF(Resumen!$B$5="","",Resumen!$B$5)</f>
        <v>UT NC 2026</v>
      </c>
      <c r="E8" s="61" t="s">
        <v>131</v>
      </c>
      <c r="F8" s="25" t="s">
        <v>138</v>
      </c>
      <c r="G8" s="70" t="s">
        <v>51</v>
      </c>
      <c r="H8" s="25" t="s">
        <v>139</v>
      </c>
      <c r="I8" s="12" t="s">
        <v>140</v>
      </c>
      <c r="J8" s="12" t="s">
        <v>141</v>
      </c>
      <c r="K8" s="25" t="s">
        <v>45</v>
      </c>
      <c r="L8" s="28" t="s">
        <v>10</v>
      </c>
    </row>
    <row r="9" spans="1:12" ht="38.450000000000003" customHeight="1">
      <c r="A9" s="11" t="s">
        <v>142</v>
      </c>
      <c r="B9" s="12" t="s">
        <v>143</v>
      </c>
      <c r="C9" s="25" t="s">
        <v>45</v>
      </c>
      <c r="D9" s="12" t="str">
        <f>IF(Resumen!$B$5="","",Resumen!$B$5)</f>
        <v>UT NC 2026</v>
      </c>
      <c r="E9" s="61" t="s">
        <v>131</v>
      </c>
      <c r="F9" s="25" t="s">
        <v>138</v>
      </c>
      <c r="G9" s="70" t="s">
        <v>51</v>
      </c>
      <c r="H9" s="25" t="s">
        <v>139</v>
      </c>
      <c r="I9" s="12" t="s">
        <v>144</v>
      </c>
      <c r="J9" s="12" t="s">
        <v>145</v>
      </c>
      <c r="K9" s="25" t="s">
        <v>45</v>
      </c>
      <c r="L9" s="28" t="s">
        <v>10</v>
      </c>
    </row>
    <row r="10" spans="1:12" ht="38.450000000000003" customHeight="1">
      <c r="A10" s="11" t="s">
        <v>146</v>
      </c>
      <c r="B10" s="12" t="s">
        <v>147</v>
      </c>
      <c r="C10" s="25" t="s">
        <v>45</v>
      </c>
      <c r="D10" s="12" t="str">
        <f>IF(Resumen!$B$5="","",Resumen!$B$5)</f>
        <v>UT NC 2026</v>
      </c>
      <c r="E10" s="61" t="s">
        <v>148</v>
      </c>
      <c r="F10" s="25" t="s">
        <v>138</v>
      </c>
      <c r="G10" s="70" t="s">
        <v>51</v>
      </c>
      <c r="H10" s="25" t="s">
        <v>139</v>
      </c>
      <c r="I10" s="12" t="s">
        <v>149</v>
      </c>
      <c r="J10" s="12" t="s">
        <v>150</v>
      </c>
      <c r="K10" s="25" t="s">
        <v>45</v>
      </c>
      <c r="L10" s="28" t="s">
        <v>10</v>
      </c>
    </row>
    <row r="11" spans="1:12" ht="38.450000000000003" customHeight="1">
      <c r="A11" s="11" t="s">
        <v>151</v>
      </c>
      <c r="B11" s="12" t="s">
        <v>152</v>
      </c>
      <c r="C11" s="25" t="s">
        <v>45</v>
      </c>
      <c r="D11" s="12" t="str">
        <f>IF(Resumen!$B$5="","",Resumen!$B$5)</f>
        <v>UT NC 2026</v>
      </c>
      <c r="E11" s="61" t="s">
        <v>131</v>
      </c>
      <c r="F11" s="25" t="s">
        <v>138</v>
      </c>
      <c r="G11" s="70" t="s">
        <v>51</v>
      </c>
      <c r="H11" s="25" t="s">
        <v>139</v>
      </c>
      <c r="I11" s="12" t="s">
        <v>153</v>
      </c>
      <c r="J11" s="12" t="s">
        <v>154</v>
      </c>
      <c r="K11" s="25" t="s">
        <v>45</v>
      </c>
      <c r="L11" s="28" t="s">
        <v>10</v>
      </c>
    </row>
    <row r="12" spans="1:12" ht="63.75" customHeight="1">
      <c r="A12" s="11" t="s">
        <v>155</v>
      </c>
      <c r="B12" s="12" t="s">
        <v>156</v>
      </c>
      <c r="C12" s="25" t="s">
        <v>85</v>
      </c>
      <c r="D12" s="12" t="str">
        <f>IF(Resumen!$B$5="","",Resumen!$B$5)</f>
        <v>UT NC 2026</v>
      </c>
      <c r="E12" s="61" t="s">
        <v>148</v>
      </c>
      <c r="F12" s="25" t="s">
        <v>138</v>
      </c>
      <c r="G12" s="70" t="s">
        <v>51</v>
      </c>
      <c r="H12" s="25" t="s">
        <v>139</v>
      </c>
      <c r="I12" s="12" t="s">
        <v>157</v>
      </c>
      <c r="J12" s="12" t="s">
        <v>158</v>
      </c>
      <c r="K12" s="25" t="s">
        <v>45</v>
      </c>
      <c r="L12" s="28" t="s">
        <v>10</v>
      </c>
    </row>
    <row r="13" spans="1:12" ht="38.450000000000003" customHeight="1">
      <c r="A13" s="11" t="s">
        <v>159</v>
      </c>
      <c r="B13" s="12" t="s">
        <v>160</v>
      </c>
      <c r="C13" s="25" t="s">
        <v>85</v>
      </c>
      <c r="D13" s="12" t="str">
        <f>IF(Resumen!$B$5="","",Resumen!$B$5)</f>
        <v>UT NC 2026</v>
      </c>
      <c r="E13" s="61" t="s">
        <v>10</v>
      </c>
      <c r="F13" s="61" t="s">
        <v>10</v>
      </c>
      <c r="G13" s="61" t="s">
        <v>10</v>
      </c>
      <c r="H13" s="61" t="s">
        <v>10</v>
      </c>
      <c r="I13" s="12" t="s">
        <v>161</v>
      </c>
      <c r="J13" s="12" t="s">
        <v>141</v>
      </c>
      <c r="K13" s="25" t="s">
        <v>85</v>
      </c>
      <c r="L13" s="61" t="s">
        <v>10</v>
      </c>
    </row>
    <row r="14" spans="1:12" ht="151.5" customHeight="1">
      <c r="A14" s="11" t="s">
        <v>162</v>
      </c>
      <c r="B14" s="12" t="s">
        <v>163</v>
      </c>
      <c r="C14" s="72" t="s">
        <v>45</v>
      </c>
      <c r="D14" s="12" t="str">
        <f>IF(Resumen!$B$5="","",Resumen!$B$5)</f>
        <v>UT NC 2026</v>
      </c>
      <c r="E14" s="61" t="s">
        <v>131</v>
      </c>
      <c r="F14" s="25" t="s">
        <v>164</v>
      </c>
      <c r="G14" s="70" t="s">
        <v>51</v>
      </c>
      <c r="H14" s="25" t="s">
        <v>165</v>
      </c>
      <c r="I14" s="12" t="s">
        <v>166</v>
      </c>
      <c r="J14" s="12" t="s">
        <v>141</v>
      </c>
      <c r="K14" s="25" t="s">
        <v>45</v>
      </c>
      <c r="L14" s="28" t="s">
        <v>10</v>
      </c>
    </row>
    <row r="15" spans="1:12" ht="38.450000000000003" customHeight="1">
      <c r="A15" s="11" t="s">
        <v>167</v>
      </c>
      <c r="B15" s="12" t="s">
        <v>168</v>
      </c>
      <c r="C15" s="25" t="s">
        <v>45</v>
      </c>
      <c r="D15" s="12" t="str">
        <f>IF(Resumen!$B$5="","",Resumen!$B$5)</f>
        <v>UT NC 2026</v>
      </c>
      <c r="E15" s="61" t="s">
        <v>122</v>
      </c>
      <c r="F15" s="25" t="s">
        <v>169</v>
      </c>
      <c r="G15" s="70" t="s">
        <v>51</v>
      </c>
      <c r="H15" s="25" t="s">
        <v>61</v>
      </c>
      <c r="I15" s="12" t="s">
        <v>170</v>
      </c>
      <c r="J15" s="12" t="s">
        <v>171</v>
      </c>
      <c r="K15" s="25" t="s">
        <v>45</v>
      </c>
      <c r="L15" s="28" t="s">
        <v>10</v>
      </c>
    </row>
    <row r="16" spans="1:12" ht="38.450000000000003" customHeight="1">
      <c r="A16" s="11" t="s">
        <v>172</v>
      </c>
      <c r="B16" s="12" t="s">
        <v>173</v>
      </c>
      <c r="C16" s="25" t="s">
        <v>45</v>
      </c>
      <c r="D16" s="12" t="str">
        <f>IF(Resumen!$B$5="","",Resumen!$B$5)</f>
        <v>UT NC 2026</v>
      </c>
      <c r="E16" s="61" t="s">
        <v>122</v>
      </c>
      <c r="F16" s="25" t="s">
        <v>169</v>
      </c>
      <c r="G16" s="70" t="s">
        <v>51</v>
      </c>
      <c r="H16" s="25" t="s">
        <v>61</v>
      </c>
      <c r="I16" s="12" t="s">
        <v>174</v>
      </c>
      <c r="J16" s="12" t="s">
        <v>175</v>
      </c>
      <c r="K16" s="25" t="s">
        <v>45</v>
      </c>
      <c r="L16" s="28" t="s">
        <v>10</v>
      </c>
    </row>
    <row r="17" spans="1:12" ht="67.5" customHeight="1">
      <c r="A17" s="11" t="s">
        <v>176</v>
      </c>
      <c r="B17" s="12" t="s">
        <v>177</v>
      </c>
      <c r="C17" s="25" t="s">
        <v>45</v>
      </c>
      <c r="D17" s="12" t="str">
        <f>IF(Resumen!$B$5="","",Resumen!$B$5)</f>
        <v>UT NC 2026</v>
      </c>
      <c r="E17" s="61" t="s">
        <v>122</v>
      </c>
      <c r="F17" s="25" t="s">
        <v>169</v>
      </c>
      <c r="G17" s="70" t="s">
        <v>51</v>
      </c>
      <c r="H17" s="25" t="s">
        <v>61</v>
      </c>
      <c r="I17" s="12" t="s">
        <v>178</v>
      </c>
      <c r="J17" s="12" t="s">
        <v>179</v>
      </c>
      <c r="K17" s="25" t="s">
        <v>45</v>
      </c>
      <c r="L17" s="28" t="s">
        <v>10</v>
      </c>
    </row>
    <row r="18" spans="1:12" ht="38.450000000000003" customHeight="1">
      <c r="A18" s="11" t="s">
        <v>180</v>
      </c>
      <c r="B18" s="12" t="s">
        <v>177</v>
      </c>
      <c r="C18" s="25" t="s">
        <v>45</v>
      </c>
      <c r="D18" s="12" t="str">
        <f>IF(Resumen!$B$5="","",Resumen!$B$5)</f>
        <v>UT NC 2026</v>
      </c>
      <c r="E18" s="61" t="s">
        <v>122</v>
      </c>
      <c r="F18" s="25" t="s">
        <v>169</v>
      </c>
      <c r="G18" s="70" t="s">
        <v>51</v>
      </c>
      <c r="H18" s="25" t="s">
        <v>61</v>
      </c>
      <c r="I18" s="12" t="s">
        <v>181</v>
      </c>
      <c r="J18" s="12" t="s">
        <v>124</v>
      </c>
      <c r="K18" s="25" t="s">
        <v>45</v>
      </c>
      <c r="L18" s="28" t="s">
        <v>10</v>
      </c>
    </row>
    <row r="19" spans="1:12" ht="38.450000000000003" customHeight="1">
      <c r="A19" s="11" t="s">
        <v>182</v>
      </c>
      <c r="B19" s="12" t="s">
        <v>177</v>
      </c>
      <c r="C19" s="25" t="s">
        <v>45</v>
      </c>
      <c r="D19" s="12" t="str">
        <f>IF(Resumen!$B$5="","",Resumen!$B$5)</f>
        <v>UT NC 2026</v>
      </c>
      <c r="E19" s="61" t="s">
        <v>122</v>
      </c>
      <c r="F19" s="25" t="s">
        <v>169</v>
      </c>
      <c r="G19" s="70" t="s">
        <v>51</v>
      </c>
      <c r="H19" s="25" t="s">
        <v>61</v>
      </c>
      <c r="I19" s="12" t="s">
        <v>183</v>
      </c>
      <c r="J19" s="12" t="s">
        <v>184</v>
      </c>
      <c r="K19" s="25" t="s">
        <v>45</v>
      </c>
      <c r="L19" s="28" t="s">
        <v>10</v>
      </c>
    </row>
    <row r="20" spans="1:12" ht="38.450000000000003" customHeight="1">
      <c r="A20" s="11" t="s">
        <v>185</v>
      </c>
      <c r="B20" s="12" t="s">
        <v>186</v>
      </c>
      <c r="C20" s="25" t="s">
        <v>45</v>
      </c>
      <c r="D20" s="12" t="str">
        <f>IF(Resumen!$B$5="","",Resumen!$B$5)</f>
        <v>UT NC 2026</v>
      </c>
      <c r="E20" s="61" t="s">
        <v>122</v>
      </c>
      <c r="F20" s="25" t="s">
        <v>169</v>
      </c>
      <c r="G20" s="70" t="s">
        <v>51</v>
      </c>
      <c r="H20" s="25" t="s">
        <v>61</v>
      </c>
      <c r="I20" s="12" t="s">
        <v>187</v>
      </c>
      <c r="J20" s="12" t="s">
        <v>188</v>
      </c>
      <c r="K20" s="25" t="s">
        <v>45</v>
      </c>
      <c r="L20" s="28" t="s">
        <v>10</v>
      </c>
    </row>
    <row r="21" spans="1:12" ht="49.5" customHeight="1">
      <c r="A21" s="11" t="s">
        <v>189</v>
      </c>
      <c r="B21" s="12" t="s">
        <v>190</v>
      </c>
      <c r="C21" s="25" t="s">
        <v>85</v>
      </c>
      <c r="D21" s="12" t="str">
        <f>IF(Resumen!$B$5="","",Resumen!$B$5)</f>
        <v>UT NC 2026</v>
      </c>
      <c r="E21" s="61" t="s">
        <v>148</v>
      </c>
      <c r="F21" s="25" t="s">
        <v>85</v>
      </c>
      <c r="G21" s="25" t="s">
        <v>85</v>
      </c>
      <c r="H21" s="25" t="s">
        <v>85</v>
      </c>
      <c r="I21" s="12" t="s">
        <v>191</v>
      </c>
      <c r="J21" s="12" t="s">
        <v>192</v>
      </c>
      <c r="K21" s="25" t="s">
        <v>85</v>
      </c>
      <c r="L21" s="25" t="s">
        <v>85</v>
      </c>
    </row>
    <row r="22" spans="1:12" ht="38.450000000000003" customHeight="1">
      <c r="A22" s="11" t="s">
        <v>193</v>
      </c>
      <c r="B22" s="12" t="s">
        <v>194</v>
      </c>
      <c r="C22" s="25" t="s">
        <v>45</v>
      </c>
      <c r="D22" s="12" t="str">
        <f>IF(Resumen!$B$5="","",Resumen!$B$5)</f>
        <v>UT NC 2026</v>
      </c>
      <c r="E22" s="61" t="s">
        <v>122</v>
      </c>
      <c r="F22" s="25" t="s">
        <v>169</v>
      </c>
      <c r="G22" s="70" t="s">
        <v>51</v>
      </c>
      <c r="H22" s="25" t="s">
        <v>61</v>
      </c>
      <c r="I22" s="12" t="s">
        <v>195</v>
      </c>
      <c r="J22" s="12" t="s">
        <v>124</v>
      </c>
      <c r="K22" s="25" t="s">
        <v>45</v>
      </c>
      <c r="L22" s="28" t="s">
        <v>10</v>
      </c>
    </row>
    <row r="23" spans="1:12" ht="54" customHeight="1">
      <c r="A23" s="11" t="s">
        <v>196</v>
      </c>
      <c r="B23" s="12" t="s">
        <v>197</v>
      </c>
      <c r="C23" s="25" t="s">
        <v>45</v>
      </c>
      <c r="D23" s="12" t="str">
        <f>IF(Resumen!$B$5="","",Resumen!$B$5)</f>
        <v>UT NC 2026</v>
      </c>
      <c r="E23" s="61" t="s">
        <v>131</v>
      </c>
      <c r="F23" s="25" t="s">
        <v>138</v>
      </c>
      <c r="G23" s="70" t="s">
        <v>51</v>
      </c>
      <c r="H23" s="25" t="s">
        <v>139</v>
      </c>
      <c r="I23" s="12" t="s">
        <v>198</v>
      </c>
      <c r="J23" s="12" t="s">
        <v>141</v>
      </c>
      <c r="K23" s="25" t="s">
        <v>45</v>
      </c>
      <c r="L23" s="28" t="s">
        <v>10</v>
      </c>
    </row>
    <row r="24" spans="1:12" ht="38.450000000000003" customHeight="1">
      <c r="A24" s="11" t="s">
        <v>199</v>
      </c>
      <c r="B24" s="12" t="s">
        <v>200</v>
      </c>
      <c r="C24" s="25" t="s">
        <v>45</v>
      </c>
      <c r="D24" s="12" t="str">
        <f>IF(Resumen!$B$5="","",Resumen!$B$5)</f>
        <v>UT NC 2026</v>
      </c>
      <c r="E24" s="61" t="s">
        <v>131</v>
      </c>
      <c r="F24" s="25" t="s">
        <v>70</v>
      </c>
      <c r="G24" s="70" t="s">
        <v>71</v>
      </c>
      <c r="H24" s="25" t="s">
        <v>72</v>
      </c>
      <c r="I24" s="12" t="s">
        <v>201</v>
      </c>
      <c r="J24" s="12" t="s">
        <v>202</v>
      </c>
      <c r="K24" s="25" t="s">
        <v>45</v>
      </c>
      <c r="L24" s="28" t="s">
        <v>73</v>
      </c>
    </row>
    <row r="25" spans="1:12" ht="38.450000000000003" customHeight="1">
      <c r="A25" s="11" t="s">
        <v>203</v>
      </c>
      <c r="B25" s="12" t="s">
        <v>204</v>
      </c>
      <c r="C25" s="25" t="s">
        <v>45</v>
      </c>
      <c r="D25" s="12" t="str">
        <f>IF(Resumen!$B$5="","",Resumen!$B$5)</f>
        <v>UT NC 2026</v>
      </c>
      <c r="E25" s="61" t="s">
        <v>131</v>
      </c>
      <c r="F25" s="25" t="s">
        <v>205</v>
      </c>
      <c r="G25" s="70" t="s">
        <v>51</v>
      </c>
      <c r="H25" s="25" t="s">
        <v>206</v>
      </c>
      <c r="I25" s="12" t="s">
        <v>207</v>
      </c>
      <c r="J25" s="12" t="s">
        <v>208</v>
      </c>
      <c r="K25" s="25" t="s">
        <v>45</v>
      </c>
      <c r="L25" s="28" t="s">
        <v>10</v>
      </c>
    </row>
    <row r="26" spans="1:12" ht="59.25" customHeight="1">
      <c r="A26" s="11" t="s">
        <v>209</v>
      </c>
      <c r="B26" s="12" t="s">
        <v>210</v>
      </c>
      <c r="C26" s="25" t="s">
        <v>45</v>
      </c>
      <c r="D26" s="12" t="str">
        <f>IF(Resumen!$B$5="","",Resumen!$B$5)</f>
        <v>UT NC 2026</v>
      </c>
      <c r="E26" s="61" t="s">
        <v>131</v>
      </c>
      <c r="F26" s="25" t="s">
        <v>205</v>
      </c>
      <c r="G26" s="70" t="s">
        <v>51</v>
      </c>
      <c r="H26" s="25" t="s">
        <v>206</v>
      </c>
      <c r="I26" s="12" t="s">
        <v>211</v>
      </c>
      <c r="J26" s="12" t="s">
        <v>135</v>
      </c>
      <c r="K26" s="25" t="s">
        <v>45</v>
      </c>
      <c r="L26" s="28" t="s">
        <v>73</v>
      </c>
    </row>
    <row r="27" spans="1:12" ht="38.450000000000003" customHeight="1">
      <c r="A27" s="11" t="s">
        <v>212</v>
      </c>
      <c r="B27" s="12" t="s">
        <v>213</v>
      </c>
      <c r="C27" s="25" t="s">
        <v>45</v>
      </c>
      <c r="D27" s="12" t="str">
        <f>IF(Resumen!$B$5="","",Resumen!$B$5)</f>
        <v>UT NC 2026</v>
      </c>
      <c r="E27" s="61" t="s">
        <v>122</v>
      </c>
      <c r="F27" s="25" t="s">
        <v>65</v>
      </c>
      <c r="G27" s="70" t="s">
        <v>51</v>
      </c>
      <c r="H27" s="25" t="s">
        <v>66</v>
      </c>
      <c r="I27" s="12" t="s">
        <v>214</v>
      </c>
      <c r="J27" s="12" t="s">
        <v>215</v>
      </c>
      <c r="K27" s="25" t="s">
        <v>45</v>
      </c>
      <c r="L27" s="28" t="s">
        <v>73</v>
      </c>
    </row>
    <row r="28" spans="1:12" ht="52.5" customHeight="1">
      <c r="A28" s="11" t="s">
        <v>216</v>
      </c>
      <c r="B28" s="12" t="s">
        <v>213</v>
      </c>
      <c r="C28" s="25" t="s">
        <v>45</v>
      </c>
      <c r="D28" s="12" t="str">
        <f>IF(Resumen!$B$5="","",Resumen!$B$5)</f>
        <v>UT NC 2026</v>
      </c>
      <c r="E28" s="61" t="s">
        <v>122</v>
      </c>
      <c r="F28" s="25" t="s">
        <v>65</v>
      </c>
      <c r="G28" s="70" t="s">
        <v>51</v>
      </c>
      <c r="H28" s="25" t="s">
        <v>66</v>
      </c>
      <c r="I28" s="12" t="s">
        <v>217</v>
      </c>
      <c r="J28" s="12" t="s">
        <v>218</v>
      </c>
      <c r="K28" s="25" t="s">
        <v>45</v>
      </c>
      <c r="L28" s="28" t="s">
        <v>73</v>
      </c>
    </row>
    <row r="29" spans="1:12" ht="84.75" customHeight="1">
      <c r="A29" s="11" t="s">
        <v>219</v>
      </c>
      <c r="B29" s="12" t="s">
        <v>220</v>
      </c>
      <c r="C29" s="25" t="s">
        <v>45</v>
      </c>
      <c r="D29" s="12" t="str">
        <f>IF(Resumen!$B$5="","",Resumen!$B$5)</f>
        <v>UT NC 2026</v>
      </c>
      <c r="E29" s="61" t="s">
        <v>131</v>
      </c>
      <c r="F29" s="25" t="s">
        <v>221</v>
      </c>
      <c r="G29" s="70" t="s">
        <v>51</v>
      </c>
      <c r="H29" s="25" t="s">
        <v>222</v>
      </c>
      <c r="I29" s="12" t="s">
        <v>223</v>
      </c>
      <c r="J29" s="12" t="s">
        <v>154</v>
      </c>
      <c r="K29" s="25" t="s">
        <v>45</v>
      </c>
      <c r="L29" s="28" t="s">
        <v>10</v>
      </c>
    </row>
    <row r="30" spans="1:12" ht="38.450000000000003" customHeight="1">
      <c r="A30" s="11" t="s">
        <v>224</v>
      </c>
      <c r="B30" s="12" t="s">
        <v>220</v>
      </c>
      <c r="C30" s="25" t="s">
        <v>45</v>
      </c>
      <c r="D30" s="12" t="str">
        <f>IF(Resumen!$B$5="","",Resumen!$B$5)</f>
        <v>UT NC 2026</v>
      </c>
      <c r="E30" s="61" t="s">
        <v>131</v>
      </c>
      <c r="F30" s="25" t="s">
        <v>221</v>
      </c>
      <c r="G30" s="70" t="s">
        <v>51</v>
      </c>
      <c r="H30" s="25" t="s">
        <v>222</v>
      </c>
      <c r="I30" s="12" t="s">
        <v>225</v>
      </c>
      <c r="J30" s="12" t="s">
        <v>226</v>
      </c>
      <c r="K30" s="25" t="s">
        <v>45</v>
      </c>
      <c r="L30" s="28" t="s">
        <v>10</v>
      </c>
    </row>
    <row r="31" spans="1:12" ht="38.450000000000003" customHeight="1">
      <c r="A31" s="11" t="s">
        <v>227</v>
      </c>
      <c r="B31" s="12" t="s">
        <v>228</v>
      </c>
      <c r="C31" s="25" t="s">
        <v>45</v>
      </c>
      <c r="D31" s="12" t="str">
        <f>IF(Resumen!$B$5="","",Resumen!$B$5)</f>
        <v>UT NC 2026</v>
      </c>
      <c r="E31" s="61" t="s">
        <v>131</v>
      </c>
      <c r="F31" s="25" t="s">
        <v>229</v>
      </c>
      <c r="G31" s="70" t="s">
        <v>51</v>
      </c>
      <c r="H31" s="25" t="s">
        <v>230</v>
      </c>
      <c r="I31" s="12" t="s">
        <v>231</v>
      </c>
      <c r="J31" s="12" t="s">
        <v>135</v>
      </c>
      <c r="K31" s="25" t="s">
        <v>45</v>
      </c>
      <c r="L31" s="28" t="s">
        <v>10</v>
      </c>
    </row>
    <row r="32" spans="1:12" ht="38.450000000000003" customHeight="1">
      <c r="A32" s="11" t="s">
        <v>232</v>
      </c>
      <c r="B32" s="12" t="s">
        <v>233</v>
      </c>
      <c r="C32" s="25" t="s">
        <v>45</v>
      </c>
      <c r="D32" s="12" t="str">
        <f>IF(Resumen!$B$5="","",Resumen!$B$5)</f>
        <v>UT NC 2026</v>
      </c>
      <c r="E32" s="61" t="s">
        <v>131</v>
      </c>
      <c r="F32" s="25" t="s">
        <v>234</v>
      </c>
      <c r="G32" s="70" t="s">
        <v>51</v>
      </c>
      <c r="H32" s="25" t="s">
        <v>235</v>
      </c>
      <c r="I32" s="12" t="s">
        <v>236</v>
      </c>
      <c r="J32" s="12" t="s">
        <v>135</v>
      </c>
      <c r="K32" s="25" t="s">
        <v>45</v>
      </c>
      <c r="L32" s="28" t="s">
        <v>10</v>
      </c>
    </row>
    <row r="33" spans="1:12" ht="38.450000000000003" customHeight="1">
      <c r="A33" s="11" t="s">
        <v>237</v>
      </c>
      <c r="B33" s="12" t="s">
        <v>238</v>
      </c>
      <c r="C33" s="25" t="s">
        <v>45</v>
      </c>
      <c r="D33" s="12" t="str">
        <f>IF(Resumen!$B$5="","",Resumen!$B$5)</f>
        <v>UT NC 2026</v>
      </c>
      <c r="E33" s="61" t="s">
        <v>131</v>
      </c>
      <c r="F33" s="25" t="s">
        <v>239</v>
      </c>
      <c r="G33" s="70" t="s">
        <v>51</v>
      </c>
      <c r="H33" s="25" t="s">
        <v>240</v>
      </c>
      <c r="I33" s="12" t="s">
        <v>241</v>
      </c>
      <c r="J33" s="12" t="s">
        <v>154</v>
      </c>
      <c r="K33" s="25" t="s">
        <v>45</v>
      </c>
      <c r="L33" s="28" t="s">
        <v>10</v>
      </c>
    </row>
    <row r="34" spans="1:12" ht="38.450000000000003" customHeight="1">
      <c r="A34" s="11" t="s">
        <v>242</v>
      </c>
      <c r="B34" s="12" t="s">
        <v>243</v>
      </c>
      <c r="C34" s="25" t="s">
        <v>45</v>
      </c>
      <c r="D34" s="12" t="str">
        <f>IF(Resumen!$B$5="","",Resumen!$B$5)</f>
        <v>UT NC 2026</v>
      </c>
      <c r="E34" s="61" t="s">
        <v>131</v>
      </c>
      <c r="F34" s="25" t="s">
        <v>239</v>
      </c>
      <c r="G34" s="70" t="s">
        <v>97</v>
      </c>
      <c r="H34" s="25" t="s">
        <v>244</v>
      </c>
      <c r="I34" s="12" t="s">
        <v>245</v>
      </c>
      <c r="J34" s="12" t="s">
        <v>154</v>
      </c>
      <c r="K34" s="25" t="s">
        <v>45</v>
      </c>
      <c r="L34" s="28" t="s">
        <v>10</v>
      </c>
    </row>
    <row r="35" spans="1:12" ht="38.450000000000003" customHeight="1">
      <c r="A35" s="11" t="s">
        <v>246</v>
      </c>
      <c r="B35" s="12" t="s">
        <v>247</v>
      </c>
      <c r="C35" s="25" t="s">
        <v>45</v>
      </c>
      <c r="D35" s="12" t="str">
        <f>IF(Resumen!$B$5="","",Resumen!$B$5)</f>
        <v>UT NC 2026</v>
      </c>
      <c r="E35" s="61" t="s">
        <v>131</v>
      </c>
      <c r="F35" s="25" t="s">
        <v>248</v>
      </c>
      <c r="G35" s="70" t="s">
        <v>97</v>
      </c>
      <c r="H35" s="25" t="s">
        <v>249</v>
      </c>
      <c r="I35" s="12" t="s">
        <v>250</v>
      </c>
      <c r="J35" s="12" t="s">
        <v>154</v>
      </c>
      <c r="K35" s="25" t="s">
        <v>45</v>
      </c>
      <c r="L35" s="28" t="s">
        <v>10</v>
      </c>
    </row>
    <row r="36" spans="1:12" ht="38.450000000000003" customHeight="1">
      <c r="A36" s="11" t="s">
        <v>251</v>
      </c>
      <c r="B36" s="12" t="s">
        <v>252</v>
      </c>
      <c r="C36" s="25" t="s">
        <v>45</v>
      </c>
      <c r="D36" s="12" t="str">
        <f>IF(Resumen!$B$5="","",Resumen!$B$5)</f>
        <v>UT NC 2026</v>
      </c>
      <c r="E36" s="61" t="s">
        <v>131</v>
      </c>
      <c r="F36" s="25" t="s">
        <v>239</v>
      </c>
      <c r="G36" s="70" t="s">
        <v>97</v>
      </c>
      <c r="H36" s="25" t="s">
        <v>253</v>
      </c>
      <c r="I36" s="12" t="s">
        <v>254</v>
      </c>
      <c r="J36" s="12" t="s">
        <v>154</v>
      </c>
      <c r="K36" s="25" t="s">
        <v>45</v>
      </c>
      <c r="L36" s="28" t="s">
        <v>10</v>
      </c>
    </row>
    <row r="37" spans="1:12" ht="55.5" customHeight="1">
      <c r="A37" s="14" t="s">
        <v>255</v>
      </c>
      <c r="B37" s="15" t="s">
        <v>256</v>
      </c>
      <c r="C37" s="26" t="s">
        <v>45</v>
      </c>
      <c r="D37" s="15" t="str">
        <f>IF(Resumen!$B$5="","",Resumen!$B$5)</f>
        <v>UT NC 2026</v>
      </c>
      <c r="E37" s="62" t="s">
        <v>131</v>
      </c>
      <c r="F37" s="25" t="s">
        <v>96</v>
      </c>
      <c r="G37" s="70" t="s">
        <v>97</v>
      </c>
      <c r="H37" s="25" t="s">
        <v>98</v>
      </c>
      <c r="I37" s="15" t="s">
        <v>257</v>
      </c>
      <c r="J37" s="15" t="s">
        <v>258</v>
      </c>
      <c r="K37" s="26" t="s">
        <v>45</v>
      </c>
      <c r="L37" s="29" t="s">
        <v>10</v>
      </c>
    </row>
  </sheetData>
  <mergeCells count="2">
    <mergeCell ref="A1:L1"/>
    <mergeCell ref="A2:L2"/>
  </mergeCells>
  <conditionalFormatting sqref="C5:C37">
    <cfRule type="expression" dxfId="36" priority="7">
      <formula>C5="NO CUMPLE"</formula>
    </cfRule>
    <cfRule type="expression" dxfId="35" priority="8">
      <formula>C5="CUMPLE"</formula>
    </cfRule>
    <cfRule type="expression" dxfId="34" priority="9">
      <formula>C5="N.A."</formula>
    </cfRule>
  </conditionalFormatting>
  <conditionalFormatting sqref="K5:K20 K22:K37">
    <cfRule type="expression" dxfId="33" priority="10">
      <formula>K5="NO CUMPLE"</formula>
    </cfRule>
    <cfRule type="expression" dxfId="32" priority="11">
      <formula>K5="CUMPLE"</formula>
    </cfRule>
    <cfRule type="expression" dxfId="31" priority="12">
      <formula>K5="N.A."</formula>
    </cfRule>
  </conditionalFormatting>
  <conditionalFormatting sqref="F21:H21">
    <cfRule type="expression" dxfId="30" priority="4">
      <formula>F21="NO CUMPLE"</formula>
    </cfRule>
    <cfRule type="expression" dxfId="29" priority="5">
      <formula>F21="CUMPLE"</formula>
    </cfRule>
    <cfRule type="expression" dxfId="28" priority="6">
      <formula>F21="N.A."</formula>
    </cfRule>
  </conditionalFormatting>
  <conditionalFormatting sqref="K21:L21">
    <cfRule type="expression" dxfId="27" priority="1">
      <formula>K21="NO CUMPLE"</formula>
    </cfRule>
    <cfRule type="expression" dxfId="26" priority="2">
      <formula>K21="CUMPLE"</formula>
    </cfRule>
    <cfRule type="expression" dxfId="25" priority="3">
      <formula>K21="N.A."</formula>
    </cfRule>
  </conditionalFormatting>
  <dataValidations count="1">
    <dataValidation type="list" sqref="L21 F21:H21 C5:C37 K5:K37" xr:uid="{00000000-0002-0000-0100-000000000000}">
      <formula1>"CUMPLE,NO CUMPLE,N.A."</formula1>
    </dataValidation>
  </dataValidations>
  <hyperlinks>
    <hyperlink ref="G5" r:id="rId1" xr:uid="{5E42F4CB-D660-488E-892C-2FF3849CCF04}"/>
    <hyperlink ref="G6" r:id="rId2"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847AFFF3-C1FC-464A-A753-59E622C1F193}"/>
    <hyperlink ref="G7" r:id="rId3"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202%2Epdf&amp;parent=%2Fpersonal%2Fcontratacionjuridica%5Fcorabastos%5Fcom%5Fco%2FDocuments%2FDOCUMENTOS%20CP%20004%2D2026%2FEXPEDIENTE%20CONTRACTUAL%20DIGITAL%2F092%5FPresentaci%C3%B3nPropuestas%2FUT%20NC%202026" xr:uid="{5920653F-EF04-4647-95F7-1C2431FF63E2}"/>
    <hyperlink ref="G8" r:id="rId4"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D58E2E2A-1B2E-45C3-BA6F-77DC61A3E7F3}"/>
    <hyperlink ref="G9:G12" r:id="rId5"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8AF8E4ED-8D0F-496B-8147-7D2B329AE382}"/>
    <hyperlink ref="G14" r:id="rId6"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E6E9E70D-D2AF-48AA-9C7E-D9F724F5BA88}"/>
    <hyperlink ref="G15:G20" r:id="rId7"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F374DE6A-C494-4B7F-B712-44C69DE41921}"/>
    <hyperlink ref="G22" r:id="rId8"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1340A1C1-D2A0-4C2D-A1C5-3392BA2AC33B}"/>
    <hyperlink ref="G23" r:id="rId9"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CA0429ED-9BD5-47F4-8AB8-A614C1253A2D}"/>
    <hyperlink ref="G25" r:id="rId10"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45710FBB-94FA-43BD-9A59-0958E579676B}"/>
    <hyperlink ref="G26" r:id="rId11"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5CA5B1EF-DB25-4540-8601-42363A6D765D}"/>
    <hyperlink ref="G27" r:id="rId12"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BFBE50C1-DA45-4DD7-ADB1-CC1200906D84}"/>
    <hyperlink ref="G28" r:id="rId13"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FA087036-A0AA-496F-B887-E4D318D44578}"/>
    <hyperlink ref="G29" r:id="rId14"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CDA33595-28BE-4229-993F-47F008D83F9A}"/>
    <hyperlink ref="G30" r:id="rId15"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38C3110F-EB1B-460B-8705-55585212DDFB}"/>
    <hyperlink ref="G31" r:id="rId16"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77E88D5F-C841-4517-BDE1-F04C1B2DD444}"/>
    <hyperlink ref="G37" r:id="rId17"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202%2Epdf&amp;parent=%2Fpersonal%2Fcontratacionjuridica%5Fcorabastos%5Fcom%5Fco%2FDocuments%2FDOCUMENTOS%20CP%20004%2D2026%2FEXPEDIENTE%20CONTRACTUAL%20DIGITAL%2F092%5FPresentaci%C3%B3nPropuestas%2FUT%20NC%202026" xr:uid="{5EDFCAC1-1CAE-45B7-9400-62F823E2F19C}"/>
    <hyperlink ref="G32" r:id="rId18"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9035D5A2-8010-4D10-88A9-46B99162CAB2}"/>
    <hyperlink ref="G33" r:id="rId19"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1%2Epdf&amp;parent=%2Fpersonal%2Fcontratacionjuridica%5Fcorabastos%5Fcom%5Fco%2FDocuments%2FDOCUMENTOS%20CP%20004%2D2026%2FEXPEDIENTE%20CONTRACTUAL%20DIGITAL%2F092%5FPresentaci%C3%B3nPropuestas%2FUT%20NC%202026" xr:uid="{8E1A06EA-C032-40BA-9766-C455FC807230}"/>
    <hyperlink ref="G34" r:id="rId20"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202%2Epdf&amp;parent=%2Fpersonal%2Fcontratacionjuridica%5Fcorabastos%5Fcom%5Fco%2FDocuments%2FDOCUMENTOS%20CP%20004%2D2026%2FEXPEDIENTE%20CONTRACTUAL%20DIGITAL%2F092%5FPresentaci%C3%B3nPropuestas%2FUT%20NC%202026" xr:uid="{04CBB34B-EDF1-4D44-80B2-58EFA826B417}"/>
    <hyperlink ref="G35:G36" r:id="rId21" display="https://corabastosas-my.sharepoint.com/my?viewid=57f7c43c%2Dc7d8%2D4a12%2D9925%2Dd0e60e4f043d&amp;id=%2Fpersonal%2Fcontratacionjuridica%5Fcorabastos%5Fcom%5Fco%2FDocuments%2FDOCUMENTOS%20CP%20004%2D2026%2FEXPEDIENTE%20CONTRACTUAL%20DIGITAL%2F092%5FPresentaci%C3%B3nPropuestas%2FUT%20NC%202026%2FCOPIA%20REQUISITOS%20HABILITANTES%20PARTE%202%2Epdf&amp;parent=%2Fpersonal%2Fcontratacionjuridica%5Fcorabastos%5Fcom%5Fco%2FDocuments%2FDOCUMENTOS%20CP%20004%2D2026%2FEXPEDIENTE%20CONTRACTUAL%20DIGITAL%2F092%5FPresentaci%C3%B3nPropuestas%2FUT%20NC%202026" xr:uid="{4000504B-5CF1-4E60-AFFC-63BD53841B9C}"/>
  </hyperlinks>
  <pageMargins left="0.7" right="0.7" top="0.75" bottom="0.75" header="0.3" footer="0.3"/>
  <tableParts count="1">
    <tablePart r:id="rId2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1"/>
  <sheetViews>
    <sheetView tabSelected="1" workbookViewId="0">
      <selection activeCell="B7" sqref="B7"/>
    </sheetView>
  </sheetViews>
  <sheetFormatPr defaultColWidth="8.75" defaultRowHeight="14.25"/>
  <cols>
    <col min="1" max="1" width="46" style="42" customWidth="1"/>
    <col min="2" max="2" width="19" style="42" customWidth="1"/>
    <col min="3" max="3" width="18" style="42" customWidth="1"/>
    <col min="4" max="4" width="25" style="42" customWidth="1"/>
    <col min="5" max="5" width="30" style="42" customWidth="1"/>
    <col min="6" max="6" width="12" style="42" customWidth="1"/>
    <col min="7" max="7" width="35.75" style="42" customWidth="1"/>
    <col min="8" max="8" width="25.625" style="42" customWidth="1"/>
    <col min="9" max="9" width="48" style="42" customWidth="1"/>
    <col min="10" max="10" width="28" style="42" customWidth="1"/>
    <col min="11" max="11" width="18" style="42" customWidth="1"/>
    <col min="12" max="12" width="76.125" style="42" customWidth="1"/>
    <col min="13" max="16384" width="8.75" style="42"/>
  </cols>
  <sheetData>
    <row r="1" spans="1:12" ht="28.9" customHeight="1">
      <c r="A1" s="105" t="s">
        <v>259</v>
      </c>
      <c r="B1" s="105"/>
      <c r="C1" s="105"/>
      <c r="D1" s="105"/>
      <c r="E1" s="105"/>
      <c r="F1" s="105"/>
      <c r="G1" s="105"/>
      <c r="H1" s="105"/>
      <c r="I1" s="105"/>
      <c r="J1" s="105"/>
      <c r="K1" s="105"/>
      <c r="L1" s="105"/>
    </row>
    <row r="2" spans="1:12" ht="15">
      <c r="A2" s="106" t="s">
        <v>110</v>
      </c>
      <c r="B2" s="106"/>
      <c r="C2" s="106"/>
      <c r="D2" s="106"/>
      <c r="E2" s="106"/>
      <c r="F2" s="106"/>
      <c r="G2" s="106"/>
      <c r="H2" s="106"/>
      <c r="I2" s="106"/>
      <c r="J2" s="106"/>
      <c r="K2" s="106"/>
      <c r="L2" s="106"/>
    </row>
    <row r="4" spans="1:12" ht="51" customHeight="1">
      <c r="A4" s="82" t="s">
        <v>111</v>
      </c>
      <c r="B4" s="83" t="s">
        <v>36</v>
      </c>
      <c r="C4" s="83" t="s">
        <v>112</v>
      </c>
      <c r="D4" s="83" t="s">
        <v>38</v>
      </c>
      <c r="E4" s="83" t="s">
        <v>113</v>
      </c>
      <c r="F4" s="83" t="s">
        <v>39</v>
      </c>
      <c r="G4" s="83" t="s">
        <v>114</v>
      </c>
      <c r="H4" s="83" t="s">
        <v>115</v>
      </c>
      <c r="I4" s="83" t="s">
        <v>116</v>
      </c>
      <c r="J4" s="83" t="s">
        <v>117</v>
      </c>
      <c r="K4" s="83" t="s">
        <v>260</v>
      </c>
      <c r="L4" s="84" t="s">
        <v>119</v>
      </c>
    </row>
    <row r="5" spans="1:12" ht="38.450000000000003" customHeight="1">
      <c r="A5" s="43" t="s">
        <v>261</v>
      </c>
      <c r="B5" s="44" t="s">
        <v>262</v>
      </c>
      <c r="C5" s="45" t="s">
        <v>45</v>
      </c>
      <c r="D5" s="39" t="s">
        <v>263</v>
      </c>
      <c r="E5" s="46" t="s">
        <v>264</v>
      </c>
      <c r="F5" s="46" t="s">
        <v>265</v>
      </c>
      <c r="G5" s="46" t="s">
        <v>266</v>
      </c>
      <c r="H5" s="46" t="s">
        <v>267</v>
      </c>
      <c r="I5" s="39" t="s">
        <v>268</v>
      </c>
      <c r="J5" s="39" t="s">
        <v>269</v>
      </c>
      <c r="K5" s="45" t="s">
        <v>45</v>
      </c>
      <c r="L5" s="85" t="s">
        <v>270</v>
      </c>
    </row>
    <row r="6" spans="1:12" ht="38.450000000000003" customHeight="1">
      <c r="A6" s="47" t="s">
        <v>271</v>
      </c>
      <c r="B6" s="48" t="s">
        <v>272</v>
      </c>
      <c r="C6" s="49" t="s">
        <v>45</v>
      </c>
      <c r="D6" s="40" t="s">
        <v>263</v>
      </c>
      <c r="E6" s="46" t="s">
        <v>264</v>
      </c>
      <c r="F6" s="46" t="s">
        <v>265</v>
      </c>
      <c r="G6" s="46" t="s">
        <v>266</v>
      </c>
      <c r="H6" s="46" t="s">
        <v>267</v>
      </c>
      <c r="I6" s="40" t="s">
        <v>273</v>
      </c>
      <c r="J6" s="40" t="s">
        <v>274</v>
      </c>
      <c r="K6" s="49" t="s">
        <v>45</v>
      </c>
      <c r="L6" s="85" t="s">
        <v>275</v>
      </c>
    </row>
    <row r="7" spans="1:12" ht="38.450000000000003" customHeight="1">
      <c r="A7" s="47" t="s">
        <v>276</v>
      </c>
      <c r="B7" s="48" t="s">
        <v>277</v>
      </c>
      <c r="C7" s="49" t="s">
        <v>45</v>
      </c>
      <c r="D7" s="41" t="s">
        <v>263</v>
      </c>
      <c r="E7" s="46" t="s">
        <v>264</v>
      </c>
      <c r="F7" s="46" t="s">
        <v>265</v>
      </c>
      <c r="G7" s="46" t="s">
        <v>266</v>
      </c>
      <c r="H7" s="46" t="s">
        <v>267</v>
      </c>
      <c r="I7" s="41" t="s">
        <v>278</v>
      </c>
      <c r="J7" s="41" t="s">
        <v>274</v>
      </c>
      <c r="K7" s="49" t="s">
        <v>45</v>
      </c>
      <c r="L7" s="85" t="s">
        <v>279</v>
      </c>
    </row>
    <row r="8" spans="1:12" ht="38.450000000000003" customHeight="1">
      <c r="A8" s="47" t="s">
        <v>280</v>
      </c>
      <c r="B8" s="48" t="s">
        <v>277</v>
      </c>
      <c r="C8" s="49" t="s">
        <v>45</v>
      </c>
      <c r="D8" s="40" t="s">
        <v>263</v>
      </c>
      <c r="E8" s="46" t="s">
        <v>264</v>
      </c>
      <c r="F8" s="46" t="s">
        <v>265</v>
      </c>
      <c r="G8" s="46" t="s">
        <v>266</v>
      </c>
      <c r="H8" s="46" t="s">
        <v>267</v>
      </c>
      <c r="I8" s="40" t="s">
        <v>281</v>
      </c>
      <c r="J8" s="40" t="s">
        <v>282</v>
      </c>
      <c r="K8" s="49" t="s">
        <v>45</v>
      </c>
      <c r="L8" s="85" t="s">
        <v>283</v>
      </c>
    </row>
    <row r="9" spans="1:12" ht="38.450000000000003" customHeight="1">
      <c r="A9" s="47" t="s">
        <v>284</v>
      </c>
      <c r="B9" s="48" t="s">
        <v>285</v>
      </c>
      <c r="C9" s="49" t="s">
        <v>45</v>
      </c>
      <c r="D9" s="41" t="s">
        <v>263</v>
      </c>
      <c r="E9" s="46" t="s">
        <v>286</v>
      </c>
      <c r="F9" s="46" t="s">
        <v>287</v>
      </c>
      <c r="G9" s="46" t="s">
        <v>266</v>
      </c>
      <c r="H9" s="46" t="s">
        <v>288</v>
      </c>
      <c r="I9" s="41" t="s">
        <v>289</v>
      </c>
      <c r="J9" s="41" t="s">
        <v>282</v>
      </c>
      <c r="K9" s="49" t="s">
        <v>45</v>
      </c>
      <c r="L9" s="86" t="s">
        <v>290</v>
      </c>
    </row>
    <row r="10" spans="1:12" ht="114.75" customHeight="1">
      <c r="A10" s="47" t="s">
        <v>291</v>
      </c>
      <c r="B10" s="48" t="s">
        <v>285</v>
      </c>
      <c r="C10" s="51" t="s">
        <v>292</v>
      </c>
      <c r="D10" s="40" t="s">
        <v>263</v>
      </c>
      <c r="E10" s="46" t="s">
        <v>293</v>
      </c>
      <c r="F10" s="50" t="s">
        <v>294</v>
      </c>
      <c r="G10" s="46" t="s">
        <v>266</v>
      </c>
      <c r="H10" s="46" t="s">
        <v>288</v>
      </c>
      <c r="I10" s="40" t="s">
        <v>295</v>
      </c>
      <c r="J10" s="40" t="s">
        <v>282</v>
      </c>
      <c r="K10" s="51" t="s">
        <v>292</v>
      </c>
      <c r="L10" s="85" t="s">
        <v>296</v>
      </c>
    </row>
    <row r="11" spans="1:12" ht="38.450000000000003" customHeight="1">
      <c r="A11" s="47" t="s">
        <v>297</v>
      </c>
      <c r="B11" s="48" t="s">
        <v>285</v>
      </c>
      <c r="C11" s="51" t="s">
        <v>292</v>
      </c>
      <c r="D11" s="41" t="s">
        <v>263</v>
      </c>
      <c r="E11" s="46" t="s">
        <v>293</v>
      </c>
      <c r="F11" s="50" t="s">
        <v>294</v>
      </c>
      <c r="G11" s="46" t="s">
        <v>266</v>
      </c>
      <c r="H11" s="46" t="s">
        <v>288</v>
      </c>
      <c r="I11" s="41" t="s">
        <v>298</v>
      </c>
      <c r="J11" s="41" t="s">
        <v>282</v>
      </c>
      <c r="K11" s="51" t="s">
        <v>292</v>
      </c>
      <c r="L11" s="85" t="s">
        <v>299</v>
      </c>
    </row>
    <row r="12" spans="1:12" ht="38.450000000000003" customHeight="1">
      <c r="A12" s="47" t="s">
        <v>300</v>
      </c>
      <c r="B12" s="48" t="s">
        <v>285</v>
      </c>
      <c r="C12" s="49" t="s">
        <v>45</v>
      </c>
      <c r="D12" s="40" t="s">
        <v>263</v>
      </c>
      <c r="E12" s="46" t="s">
        <v>301</v>
      </c>
      <c r="F12" s="46" t="s">
        <v>302</v>
      </c>
      <c r="G12" s="46" t="s">
        <v>266</v>
      </c>
      <c r="H12" s="46" t="s">
        <v>288</v>
      </c>
      <c r="I12" s="40" t="s">
        <v>298</v>
      </c>
      <c r="J12" s="40" t="s">
        <v>282</v>
      </c>
      <c r="K12" s="49" t="s">
        <v>45</v>
      </c>
      <c r="L12" s="85" t="s">
        <v>303</v>
      </c>
    </row>
    <row r="13" spans="1:12" ht="38.450000000000003" customHeight="1">
      <c r="A13" s="47" t="s">
        <v>304</v>
      </c>
      <c r="B13" s="48" t="s">
        <v>285</v>
      </c>
      <c r="C13" s="49" t="s">
        <v>45</v>
      </c>
      <c r="D13" s="41" t="s">
        <v>263</v>
      </c>
      <c r="E13" s="46" t="s">
        <v>293</v>
      </c>
      <c r="F13" s="50" t="s">
        <v>294</v>
      </c>
      <c r="G13" s="46" t="s">
        <v>266</v>
      </c>
      <c r="H13" s="46" t="s">
        <v>288</v>
      </c>
      <c r="I13" s="41" t="s">
        <v>305</v>
      </c>
      <c r="J13" s="41" t="s">
        <v>282</v>
      </c>
      <c r="K13" s="49" t="s">
        <v>45</v>
      </c>
      <c r="L13" s="85" t="s">
        <v>306</v>
      </c>
    </row>
    <row r="14" spans="1:12" ht="38.450000000000003" customHeight="1">
      <c r="A14" s="47" t="s">
        <v>307</v>
      </c>
      <c r="B14" s="48" t="s">
        <v>285</v>
      </c>
      <c r="C14" s="49" t="s">
        <v>45</v>
      </c>
      <c r="D14" s="40" t="s">
        <v>263</v>
      </c>
      <c r="E14" s="46" t="s">
        <v>264</v>
      </c>
      <c r="F14" s="46" t="s">
        <v>265</v>
      </c>
      <c r="G14" s="46" t="s">
        <v>266</v>
      </c>
      <c r="H14" s="46" t="s">
        <v>267</v>
      </c>
      <c r="I14" s="40" t="s">
        <v>308</v>
      </c>
      <c r="J14" s="40" t="s">
        <v>309</v>
      </c>
      <c r="K14" s="49" t="s">
        <v>45</v>
      </c>
      <c r="L14" s="85" t="s">
        <v>279</v>
      </c>
    </row>
    <row r="15" spans="1:12" ht="38.450000000000003" customHeight="1">
      <c r="A15" s="47" t="s">
        <v>310</v>
      </c>
      <c r="B15" s="48" t="s">
        <v>277</v>
      </c>
      <c r="C15" s="51" t="s">
        <v>292</v>
      </c>
      <c r="D15" s="41" t="s">
        <v>263</v>
      </c>
      <c r="E15" s="46" t="s">
        <v>311</v>
      </c>
      <c r="F15" s="46" t="s">
        <v>302</v>
      </c>
      <c r="G15" s="46" t="s">
        <v>266</v>
      </c>
      <c r="H15" s="46" t="s">
        <v>267</v>
      </c>
      <c r="I15" s="41" t="s">
        <v>312</v>
      </c>
      <c r="J15" s="41" t="s">
        <v>282</v>
      </c>
      <c r="K15" s="51" t="s">
        <v>292</v>
      </c>
      <c r="L15" s="85" t="s">
        <v>313</v>
      </c>
    </row>
    <row r="16" spans="1:12" ht="63.75" customHeight="1">
      <c r="A16" s="47" t="s">
        <v>314</v>
      </c>
      <c r="B16" s="48" t="s">
        <v>315</v>
      </c>
      <c r="C16" s="51" t="s">
        <v>292</v>
      </c>
      <c r="D16" s="40" t="s">
        <v>263</v>
      </c>
      <c r="E16" s="50" t="s">
        <v>316</v>
      </c>
      <c r="F16" s="50" t="s">
        <v>317</v>
      </c>
      <c r="G16" s="46" t="s">
        <v>266</v>
      </c>
      <c r="H16" s="46" t="s">
        <v>288</v>
      </c>
      <c r="I16" s="40" t="s">
        <v>318</v>
      </c>
      <c r="J16" s="40" t="s">
        <v>319</v>
      </c>
      <c r="K16" s="51" t="s">
        <v>292</v>
      </c>
      <c r="L16" s="86" t="s">
        <v>320</v>
      </c>
    </row>
    <row r="17" spans="1:12" ht="38.450000000000003" customHeight="1">
      <c r="A17" s="47" t="s">
        <v>321</v>
      </c>
      <c r="B17" s="48" t="s">
        <v>315</v>
      </c>
      <c r="C17" s="51" t="s">
        <v>292</v>
      </c>
      <c r="D17" s="41" t="s">
        <v>263</v>
      </c>
      <c r="E17" s="50" t="s">
        <v>316</v>
      </c>
      <c r="F17" s="50" t="s">
        <v>317</v>
      </c>
      <c r="G17" s="46" t="s">
        <v>266</v>
      </c>
      <c r="H17" s="46" t="s">
        <v>288</v>
      </c>
      <c r="I17" s="41" t="s">
        <v>322</v>
      </c>
      <c r="J17" s="41" t="s">
        <v>319</v>
      </c>
      <c r="K17" s="51" t="s">
        <v>292</v>
      </c>
      <c r="L17" s="86" t="s">
        <v>320</v>
      </c>
    </row>
    <row r="18" spans="1:12" ht="38.450000000000003" customHeight="1">
      <c r="A18" s="47" t="s">
        <v>323</v>
      </c>
      <c r="B18" s="48" t="s">
        <v>324</v>
      </c>
      <c r="C18" s="51" t="s">
        <v>292</v>
      </c>
      <c r="D18" s="40" t="s">
        <v>263</v>
      </c>
      <c r="E18" s="50" t="s">
        <v>316</v>
      </c>
      <c r="F18" s="50" t="s">
        <v>317</v>
      </c>
      <c r="G18" s="46" t="s">
        <v>325</v>
      </c>
      <c r="H18" s="46" t="s">
        <v>288</v>
      </c>
      <c r="I18" s="40" t="s">
        <v>326</v>
      </c>
      <c r="J18" s="40" t="s">
        <v>319</v>
      </c>
      <c r="K18" s="51" t="s">
        <v>292</v>
      </c>
      <c r="L18" s="86" t="s">
        <v>320</v>
      </c>
    </row>
    <row r="19" spans="1:12" ht="38.450000000000003" customHeight="1">
      <c r="A19" s="47" t="s">
        <v>327</v>
      </c>
      <c r="B19" s="48" t="s">
        <v>328</v>
      </c>
      <c r="C19" s="51" t="s">
        <v>292</v>
      </c>
      <c r="D19" s="41" t="s">
        <v>263</v>
      </c>
      <c r="E19" s="50" t="s">
        <v>316</v>
      </c>
      <c r="F19" s="50" t="s">
        <v>317</v>
      </c>
      <c r="G19" s="46" t="s">
        <v>329</v>
      </c>
      <c r="H19" s="46" t="s">
        <v>288</v>
      </c>
      <c r="I19" s="41" t="s">
        <v>330</v>
      </c>
      <c r="J19" s="41" t="s">
        <v>319</v>
      </c>
      <c r="K19" s="51" t="s">
        <v>292</v>
      </c>
      <c r="L19" s="86" t="s">
        <v>320</v>
      </c>
    </row>
    <row r="20" spans="1:12" ht="64.5" customHeight="1">
      <c r="A20" s="47" t="s">
        <v>331</v>
      </c>
      <c r="B20" s="48" t="s">
        <v>332</v>
      </c>
      <c r="C20" s="51" t="s">
        <v>292</v>
      </c>
      <c r="D20" s="40" t="s">
        <v>263</v>
      </c>
      <c r="E20" s="50" t="s">
        <v>316</v>
      </c>
      <c r="F20" s="50" t="s">
        <v>333</v>
      </c>
      <c r="G20" s="46" t="s">
        <v>329</v>
      </c>
      <c r="H20" s="46" t="s">
        <v>288</v>
      </c>
      <c r="I20" s="40" t="s">
        <v>334</v>
      </c>
      <c r="J20" s="40" t="s">
        <v>128</v>
      </c>
      <c r="K20" s="51" t="s">
        <v>292</v>
      </c>
      <c r="L20" s="86" t="s">
        <v>335</v>
      </c>
    </row>
    <row r="21" spans="1:12" ht="38.450000000000003" customHeight="1">
      <c r="A21" s="47" t="s">
        <v>336</v>
      </c>
      <c r="B21" s="48" t="s">
        <v>337</v>
      </c>
      <c r="C21" s="49" t="s">
        <v>45</v>
      </c>
      <c r="D21" s="41" t="s">
        <v>263</v>
      </c>
      <c r="E21" s="50" t="s">
        <v>338</v>
      </c>
      <c r="F21" s="50" t="s">
        <v>339</v>
      </c>
      <c r="G21" s="46" t="s">
        <v>329</v>
      </c>
      <c r="H21" s="46" t="s">
        <v>288</v>
      </c>
      <c r="I21" s="41" t="s">
        <v>340</v>
      </c>
      <c r="J21" s="41" t="s">
        <v>341</v>
      </c>
      <c r="K21" s="49" t="s">
        <v>45</v>
      </c>
      <c r="L21" s="86" t="s">
        <v>342</v>
      </c>
    </row>
    <row r="22" spans="1:12" ht="38.450000000000003" customHeight="1">
      <c r="A22" s="47" t="s">
        <v>343</v>
      </c>
      <c r="B22" s="48" t="s">
        <v>337</v>
      </c>
      <c r="C22" s="49" t="s">
        <v>45</v>
      </c>
      <c r="D22" s="40" t="s">
        <v>263</v>
      </c>
      <c r="E22" s="50" t="s">
        <v>338</v>
      </c>
      <c r="F22" s="50" t="s">
        <v>339</v>
      </c>
      <c r="G22" s="46" t="s">
        <v>344</v>
      </c>
      <c r="H22" s="46" t="s">
        <v>288</v>
      </c>
      <c r="I22" s="40" t="s">
        <v>345</v>
      </c>
      <c r="J22" s="40" t="s">
        <v>346</v>
      </c>
      <c r="K22" s="49" t="s">
        <v>45</v>
      </c>
      <c r="L22" s="86" t="s">
        <v>342</v>
      </c>
    </row>
    <row r="23" spans="1:12" ht="38.450000000000003" customHeight="1">
      <c r="A23" s="47" t="s">
        <v>347</v>
      </c>
      <c r="B23" s="48" t="s">
        <v>348</v>
      </c>
      <c r="C23" s="49" t="s">
        <v>45</v>
      </c>
      <c r="D23" s="41" t="s">
        <v>263</v>
      </c>
      <c r="E23" s="50" t="s">
        <v>338</v>
      </c>
      <c r="F23" s="50" t="s">
        <v>339</v>
      </c>
      <c r="G23" s="46" t="s">
        <v>349</v>
      </c>
      <c r="H23" s="46" t="s">
        <v>288</v>
      </c>
      <c r="I23" s="41" t="s">
        <v>350</v>
      </c>
      <c r="J23" s="41" t="s">
        <v>351</v>
      </c>
      <c r="K23" s="49" t="s">
        <v>45</v>
      </c>
      <c r="L23" s="86" t="s">
        <v>342</v>
      </c>
    </row>
    <row r="24" spans="1:12" ht="38.450000000000003" customHeight="1">
      <c r="A24" s="47" t="s">
        <v>352</v>
      </c>
      <c r="B24" s="48" t="s">
        <v>353</v>
      </c>
      <c r="C24" s="49" t="s">
        <v>45</v>
      </c>
      <c r="D24" s="40" t="s">
        <v>263</v>
      </c>
      <c r="E24" s="50" t="s">
        <v>338</v>
      </c>
      <c r="F24" s="50" t="s">
        <v>339</v>
      </c>
      <c r="G24" s="46" t="s">
        <v>354</v>
      </c>
      <c r="H24" s="46" t="s">
        <v>288</v>
      </c>
      <c r="I24" s="40" t="s">
        <v>355</v>
      </c>
      <c r="J24" s="40" t="s">
        <v>356</v>
      </c>
      <c r="K24" s="49" t="s">
        <v>45</v>
      </c>
      <c r="L24" s="86" t="s">
        <v>357</v>
      </c>
    </row>
    <row r="25" spans="1:12" ht="38.450000000000003" customHeight="1">
      <c r="A25" s="47" t="s">
        <v>358</v>
      </c>
      <c r="B25" s="48" t="s">
        <v>359</v>
      </c>
      <c r="C25" s="49" t="s">
        <v>45</v>
      </c>
      <c r="D25" s="41" t="s">
        <v>263</v>
      </c>
      <c r="E25" s="50" t="s">
        <v>338</v>
      </c>
      <c r="F25" s="50" t="s">
        <v>360</v>
      </c>
      <c r="G25" s="46" t="s">
        <v>361</v>
      </c>
      <c r="H25" s="46" t="s">
        <v>288</v>
      </c>
      <c r="I25" s="41" t="s">
        <v>362</v>
      </c>
      <c r="J25" s="41" t="s">
        <v>363</v>
      </c>
      <c r="K25" s="49" t="s">
        <v>45</v>
      </c>
      <c r="L25" s="86" t="s">
        <v>364</v>
      </c>
    </row>
    <row r="26" spans="1:12" ht="38.450000000000003" customHeight="1">
      <c r="A26" s="47" t="s">
        <v>365</v>
      </c>
      <c r="B26" s="48" t="s">
        <v>366</v>
      </c>
      <c r="C26" s="49" t="s">
        <v>45</v>
      </c>
      <c r="D26" s="40" t="s">
        <v>263</v>
      </c>
      <c r="E26" s="50" t="s">
        <v>338</v>
      </c>
      <c r="F26" s="50" t="s">
        <v>339</v>
      </c>
      <c r="G26" s="46" t="s">
        <v>354</v>
      </c>
      <c r="H26" s="46" t="s">
        <v>288</v>
      </c>
      <c r="I26" s="40" t="s">
        <v>367</v>
      </c>
      <c r="J26" s="40" t="s">
        <v>368</v>
      </c>
      <c r="K26" s="49" t="s">
        <v>45</v>
      </c>
      <c r="L26" s="86" t="s">
        <v>342</v>
      </c>
    </row>
    <row r="27" spans="1:12" ht="38.450000000000003" customHeight="1">
      <c r="A27" s="47" t="s">
        <v>369</v>
      </c>
      <c r="B27" s="48" t="s">
        <v>370</v>
      </c>
      <c r="C27" s="49" t="s">
        <v>45</v>
      </c>
      <c r="D27" s="41" t="s">
        <v>263</v>
      </c>
      <c r="E27" s="50" t="s">
        <v>338</v>
      </c>
      <c r="F27" s="50" t="s">
        <v>371</v>
      </c>
      <c r="G27" s="46" t="s">
        <v>354</v>
      </c>
      <c r="H27" s="46" t="s">
        <v>288</v>
      </c>
      <c r="I27" s="41" t="s">
        <v>372</v>
      </c>
      <c r="J27" s="41" t="s">
        <v>373</v>
      </c>
      <c r="K27" s="49" t="s">
        <v>45</v>
      </c>
      <c r="L27" s="86" t="s">
        <v>374</v>
      </c>
    </row>
    <row r="28" spans="1:12" ht="38.450000000000003" customHeight="1">
      <c r="A28" s="47" t="s">
        <v>375</v>
      </c>
      <c r="B28" s="48" t="s">
        <v>376</v>
      </c>
      <c r="C28" s="49" t="s">
        <v>45</v>
      </c>
      <c r="D28" s="40" t="s">
        <v>263</v>
      </c>
      <c r="E28" s="50" t="s">
        <v>316</v>
      </c>
      <c r="F28" s="50" t="s">
        <v>377</v>
      </c>
      <c r="G28" s="46" t="s">
        <v>329</v>
      </c>
      <c r="H28" s="46" t="s">
        <v>288</v>
      </c>
      <c r="I28" s="40" t="s">
        <v>378</v>
      </c>
      <c r="J28" s="40" t="s">
        <v>135</v>
      </c>
      <c r="K28" s="49" t="s">
        <v>45</v>
      </c>
      <c r="L28" s="86" t="s">
        <v>379</v>
      </c>
    </row>
    <row r="29" spans="1:12" ht="38.450000000000003" customHeight="1">
      <c r="A29" s="47" t="s">
        <v>380</v>
      </c>
      <c r="B29" s="48" t="s">
        <v>381</v>
      </c>
      <c r="C29" s="49" t="s">
        <v>45</v>
      </c>
      <c r="D29" s="41" t="s">
        <v>263</v>
      </c>
      <c r="E29" s="50" t="s">
        <v>338</v>
      </c>
      <c r="F29" s="50" t="s">
        <v>382</v>
      </c>
      <c r="G29" s="46" t="s">
        <v>354</v>
      </c>
      <c r="H29" s="46" t="s">
        <v>288</v>
      </c>
      <c r="I29" s="41" t="s">
        <v>383</v>
      </c>
      <c r="J29" s="41" t="s">
        <v>135</v>
      </c>
      <c r="K29" s="49" t="s">
        <v>45</v>
      </c>
      <c r="L29" s="86" t="s">
        <v>384</v>
      </c>
    </row>
    <row r="30" spans="1:12" ht="38.450000000000003" customHeight="1">
      <c r="A30" s="47" t="s">
        <v>385</v>
      </c>
      <c r="B30" s="48" t="s">
        <v>381</v>
      </c>
      <c r="C30" s="49" t="s">
        <v>45</v>
      </c>
      <c r="D30" s="40" t="s">
        <v>263</v>
      </c>
      <c r="E30" s="50" t="s">
        <v>338</v>
      </c>
      <c r="F30" s="50" t="s">
        <v>382</v>
      </c>
      <c r="G30" s="46" t="s">
        <v>354</v>
      </c>
      <c r="H30" s="46" t="s">
        <v>288</v>
      </c>
      <c r="I30" s="40" t="s">
        <v>386</v>
      </c>
      <c r="J30" s="40" t="s">
        <v>135</v>
      </c>
      <c r="K30" s="49" t="s">
        <v>45</v>
      </c>
      <c r="L30" s="86" t="s">
        <v>387</v>
      </c>
    </row>
    <row r="31" spans="1:12" ht="38.450000000000003" customHeight="1">
      <c r="A31" s="47" t="s">
        <v>388</v>
      </c>
      <c r="B31" s="48" t="s">
        <v>389</v>
      </c>
      <c r="C31" s="51" t="s">
        <v>292</v>
      </c>
      <c r="D31" s="41" t="s">
        <v>263</v>
      </c>
      <c r="E31" s="50" t="s">
        <v>338</v>
      </c>
      <c r="F31" s="50" t="s">
        <v>390</v>
      </c>
      <c r="G31" s="46" t="s">
        <v>361</v>
      </c>
      <c r="H31" s="46" t="s">
        <v>288</v>
      </c>
      <c r="I31" s="41" t="s">
        <v>391</v>
      </c>
      <c r="J31" s="41" t="s">
        <v>392</v>
      </c>
      <c r="K31" s="51" t="s">
        <v>292</v>
      </c>
      <c r="L31" s="86" t="s">
        <v>393</v>
      </c>
    </row>
    <row r="32" spans="1:12" ht="38.450000000000003" customHeight="1">
      <c r="A32" s="47" t="s">
        <v>394</v>
      </c>
      <c r="B32" s="48" t="s">
        <v>395</v>
      </c>
      <c r="C32" s="78" t="s">
        <v>45</v>
      </c>
      <c r="D32" s="41" t="s">
        <v>263</v>
      </c>
      <c r="E32" s="50" t="s">
        <v>122</v>
      </c>
      <c r="F32" s="78" t="s">
        <v>396</v>
      </c>
      <c r="G32" s="46" t="s">
        <v>361</v>
      </c>
      <c r="H32" s="46" t="s">
        <v>288</v>
      </c>
      <c r="I32" s="48" t="s">
        <v>397</v>
      </c>
      <c r="J32" s="48" t="s">
        <v>398</v>
      </c>
      <c r="K32" s="78" t="s">
        <v>45</v>
      </c>
      <c r="L32" s="87" t="s">
        <v>399</v>
      </c>
    </row>
    <row r="33" spans="1:12" ht="38.450000000000003" customHeight="1">
      <c r="A33" s="47" t="s">
        <v>400</v>
      </c>
      <c r="B33" s="48" t="s">
        <v>401</v>
      </c>
      <c r="C33" s="78" t="s">
        <v>45</v>
      </c>
      <c r="D33" s="48" t="s">
        <v>402</v>
      </c>
      <c r="E33" s="78" t="s">
        <v>122</v>
      </c>
      <c r="F33" s="78" t="s">
        <v>403</v>
      </c>
      <c r="G33" s="46" t="s">
        <v>354</v>
      </c>
      <c r="H33" s="46" t="s">
        <v>288</v>
      </c>
      <c r="I33" s="48" t="s">
        <v>404</v>
      </c>
      <c r="J33" s="48" t="s">
        <v>405</v>
      </c>
      <c r="K33" s="78" t="s">
        <v>45</v>
      </c>
      <c r="L33" s="86" t="s">
        <v>406</v>
      </c>
    </row>
    <row r="34" spans="1:12" ht="38.450000000000003" customHeight="1">
      <c r="A34" s="47" t="s">
        <v>407</v>
      </c>
      <c r="B34" s="48" t="s">
        <v>401</v>
      </c>
      <c r="C34" s="78" t="s">
        <v>45</v>
      </c>
      <c r="D34" s="48" t="s">
        <v>402</v>
      </c>
      <c r="E34" s="78" t="s">
        <v>122</v>
      </c>
      <c r="F34" s="78" t="s">
        <v>403</v>
      </c>
      <c r="G34" s="46" t="s">
        <v>354</v>
      </c>
      <c r="H34" s="46" t="s">
        <v>288</v>
      </c>
      <c r="I34" s="48" t="s">
        <v>408</v>
      </c>
      <c r="J34" s="48" t="s">
        <v>282</v>
      </c>
      <c r="K34" s="78" t="s">
        <v>45</v>
      </c>
      <c r="L34" s="86" t="s">
        <v>409</v>
      </c>
    </row>
    <row r="35" spans="1:12" ht="38.450000000000003" customHeight="1">
      <c r="A35" s="47" t="s">
        <v>410</v>
      </c>
      <c r="B35" s="48" t="s">
        <v>401</v>
      </c>
      <c r="C35" s="78" t="s">
        <v>45</v>
      </c>
      <c r="D35" s="48" t="s">
        <v>402</v>
      </c>
      <c r="E35" s="78" t="s">
        <v>122</v>
      </c>
      <c r="F35" s="78" t="s">
        <v>403</v>
      </c>
      <c r="G35" s="46" t="s">
        <v>354</v>
      </c>
      <c r="H35" s="46" t="s">
        <v>288</v>
      </c>
      <c r="I35" s="48" t="s">
        <v>411</v>
      </c>
      <c r="J35" s="48" t="s">
        <v>282</v>
      </c>
      <c r="K35" s="78" t="s">
        <v>45</v>
      </c>
      <c r="L35" s="86" t="s">
        <v>412</v>
      </c>
    </row>
    <row r="36" spans="1:12" ht="38.450000000000003" customHeight="1">
      <c r="A36" s="47" t="s">
        <v>413</v>
      </c>
      <c r="B36" s="48" t="s">
        <v>414</v>
      </c>
      <c r="C36" s="78" t="s">
        <v>45</v>
      </c>
      <c r="D36" s="48" t="str">
        <f>IF(Resumen!$B$5="","",Resumen!$B$5)</f>
        <v>UT NC 2026</v>
      </c>
      <c r="E36" s="78" t="s">
        <v>122</v>
      </c>
      <c r="F36" s="78" t="s">
        <v>415</v>
      </c>
      <c r="G36" s="46" t="s">
        <v>354</v>
      </c>
      <c r="H36" s="46" t="s">
        <v>288</v>
      </c>
      <c r="I36" s="48" t="s">
        <v>416</v>
      </c>
      <c r="J36" s="48" t="s">
        <v>417</v>
      </c>
      <c r="K36" s="78" t="s">
        <v>45</v>
      </c>
      <c r="L36" s="86" t="s">
        <v>418</v>
      </c>
    </row>
    <row r="37" spans="1:12" ht="38.450000000000003" customHeight="1">
      <c r="A37" s="47" t="s">
        <v>419</v>
      </c>
      <c r="B37" s="48" t="s">
        <v>414</v>
      </c>
      <c r="C37" s="78" t="s">
        <v>45</v>
      </c>
      <c r="D37" s="48" t="str">
        <f>IF(Resumen!$B$5="","",Resumen!$B$5)</f>
        <v>UT NC 2026</v>
      </c>
      <c r="E37" s="78" t="s">
        <v>122</v>
      </c>
      <c r="F37" s="78" t="s">
        <v>420</v>
      </c>
      <c r="G37" s="46" t="s">
        <v>354</v>
      </c>
      <c r="H37" s="46" t="s">
        <v>288</v>
      </c>
      <c r="I37" s="48" t="s">
        <v>421</v>
      </c>
      <c r="J37" s="48" t="s">
        <v>422</v>
      </c>
      <c r="K37" s="78" t="s">
        <v>45</v>
      </c>
      <c r="L37" s="86" t="s">
        <v>423</v>
      </c>
    </row>
    <row r="38" spans="1:12" ht="38.450000000000003" customHeight="1">
      <c r="A38" s="47" t="s">
        <v>424</v>
      </c>
      <c r="B38" s="48" t="s">
        <v>414</v>
      </c>
      <c r="C38" s="78" t="s">
        <v>45</v>
      </c>
      <c r="D38" s="48" t="str">
        <f>IF(Resumen!$B$5="","",Resumen!$B$5)</f>
        <v>UT NC 2026</v>
      </c>
      <c r="E38" s="78" t="s">
        <v>122</v>
      </c>
      <c r="F38" s="78" t="s">
        <v>425</v>
      </c>
      <c r="G38" s="46" t="s">
        <v>354</v>
      </c>
      <c r="H38" s="46" t="s">
        <v>288</v>
      </c>
      <c r="I38" s="48" t="s">
        <v>426</v>
      </c>
      <c r="J38" s="48" t="s">
        <v>282</v>
      </c>
      <c r="K38" s="78" t="s">
        <v>45</v>
      </c>
      <c r="L38" s="86" t="s">
        <v>427</v>
      </c>
    </row>
    <row r="39" spans="1:12" ht="38.450000000000003" customHeight="1">
      <c r="A39" s="47" t="s">
        <v>428</v>
      </c>
      <c r="B39" s="48" t="s">
        <v>414</v>
      </c>
      <c r="C39" s="78" t="s">
        <v>45</v>
      </c>
      <c r="D39" s="48" t="str">
        <f>IF(Resumen!$B$5="","",Resumen!$B$5)</f>
        <v>UT NC 2026</v>
      </c>
      <c r="E39" s="78" t="s">
        <v>122</v>
      </c>
      <c r="F39" s="78" t="s">
        <v>429</v>
      </c>
      <c r="G39" s="46" t="s">
        <v>354</v>
      </c>
      <c r="H39" s="46" t="s">
        <v>288</v>
      </c>
      <c r="I39" s="48" t="s">
        <v>430</v>
      </c>
      <c r="J39" s="48" t="s">
        <v>431</v>
      </c>
      <c r="K39" s="78" t="s">
        <v>45</v>
      </c>
      <c r="L39" s="86" t="s">
        <v>432</v>
      </c>
    </row>
    <row r="40" spans="1:12" ht="38.450000000000003" customHeight="1">
      <c r="A40" s="47" t="s">
        <v>433</v>
      </c>
      <c r="B40" s="48" t="s">
        <v>434</v>
      </c>
      <c r="C40" s="78" t="s">
        <v>45</v>
      </c>
      <c r="D40" s="48" t="str">
        <f>IF(Resumen!$B$5="","",Resumen!$B$5)</f>
        <v>UT NC 2026</v>
      </c>
      <c r="E40" s="78" t="s">
        <v>122</v>
      </c>
      <c r="F40" s="78" t="s">
        <v>435</v>
      </c>
      <c r="G40" s="46" t="s">
        <v>354</v>
      </c>
      <c r="H40" s="46" t="s">
        <v>288</v>
      </c>
      <c r="I40" s="48" t="s">
        <v>436</v>
      </c>
      <c r="J40" s="48" t="s">
        <v>437</v>
      </c>
      <c r="K40" s="78" t="s">
        <v>45</v>
      </c>
      <c r="L40" s="86" t="s">
        <v>438</v>
      </c>
    </row>
    <row r="41" spans="1:12" ht="38.450000000000003" customHeight="1">
      <c r="A41" s="47" t="s">
        <v>439</v>
      </c>
      <c r="B41" s="48" t="s">
        <v>434</v>
      </c>
      <c r="C41" s="78" t="s">
        <v>45</v>
      </c>
      <c r="D41" s="48" t="str">
        <f>IF(Resumen!$B$5="","",Resumen!$B$5)</f>
        <v>UT NC 2026</v>
      </c>
      <c r="E41" s="78" t="s">
        <v>122</v>
      </c>
      <c r="F41" s="78" t="s">
        <v>435</v>
      </c>
      <c r="G41" s="46" t="s">
        <v>354</v>
      </c>
      <c r="H41" s="46" t="s">
        <v>288</v>
      </c>
      <c r="I41" s="48" t="s">
        <v>440</v>
      </c>
      <c r="J41" s="48" t="s">
        <v>282</v>
      </c>
      <c r="K41" s="78" t="s">
        <v>45</v>
      </c>
      <c r="L41" s="86" t="s">
        <v>441</v>
      </c>
    </row>
    <row r="42" spans="1:12" ht="38.450000000000003" customHeight="1">
      <c r="A42" s="47" t="s">
        <v>442</v>
      </c>
      <c r="B42" s="48" t="s">
        <v>434</v>
      </c>
      <c r="C42" s="48" t="s">
        <v>45</v>
      </c>
      <c r="D42" s="48" t="str">
        <f>IF(Resumen!$B$5="","",Resumen!$B$5)</f>
        <v>UT NC 2026</v>
      </c>
      <c r="E42" s="78" t="s">
        <v>122</v>
      </c>
      <c r="F42" s="78" t="s">
        <v>435</v>
      </c>
      <c r="G42" s="46" t="s">
        <v>354</v>
      </c>
      <c r="H42" s="46" t="s">
        <v>288</v>
      </c>
      <c r="I42" s="48" t="s">
        <v>443</v>
      </c>
      <c r="J42" s="48" t="s">
        <v>282</v>
      </c>
      <c r="K42" s="48" t="s">
        <v>45</v>
      </c>
      <c r="L42" s="86" t="s">
        <v>444</v>
      </c>
    </row>
    <row r="43" spans="1:12" ht="38.450000000000003" customHeight="1">
      <c r="A43" s="47" t="s">
        <v>445</v>
      </c>
      <c r="B43" s="48" t="s">
        <v>446</v>
      </c>
      <c r="C43" s="78" t="s">
        <v>45</v>
      </c>
      <c r="D43" s="48" t="str">
        <f>IF(Resumen!$B$5="","",Resumen!$B$5)</f>
        <v>UT NC 2026</v>
      </c>
      <c r="E43" s="78" t="s">
        <v>122</v>
      </c>
      <c r="F43" s="78" t="s">
        <v>447</v>
      </c>
      <c r="G43" s="46" t="s">
        <v>354</v>
      </c>
      <c r="H43" s="46" t="s">
        <v>288</v>
      </c>
      <c r="I43" s="38" t="s">
        <v>448</v>
      </c>
      <c r="J43" s="48" t="s">
        <v>437</v>
      </c>
      <c r="K43" s="78" t="s">
        <v>45</v>
      </c>
      <c r="L43" s="86" t="s">
        <v>449</v>
      </c>
    </row>
    <row r="44" spans="1:12" ht="38.450000000000003" customHeight="1">
      <c r="A44" s="47" t="s">
        <v>450</v>
      </c>
      <c r="B44" s="48" t="s">
        <v>446</v>
      </c>
      <c r="C44" s="78" t="s">
        <v>45</v>
      </c>
      <c r="D44" s="48" t="str">
        <f>IF(Resumen!$B$5="","",Resumen!$B$5)</f>
        <v>UT NC 2026</v>
      </c>
      <c r="E44" s="78" t="s">
        <v>122</v>
      </c>
      <c r="F44" s="78" t="s">
        <v>447</v>
      </c>
      <c r="G44" s="46" t="s">
        <v>354</v>
      </c>
      <c r="H44" s="46" t="s">
        <v>288</v>
      </c>
      <c r="I44" s="48" t="s">
        <v>411</v>
      </c>
      <c r="J44" s="48" t="s">
        <v>282</v>
      </c>
      <c r="K44" s="78" t="s">
        <v>45</v>
      </c>
      <c r="L44" s="86" t="s">
        <v>451</v>
      </c>
    </row>
    <row r="45" spans="1:12" ht="38.450000000000003" customHeight="1">
      <c r="A45" s="47" t="s">
        <v>452</v>
      </c>
      <c r="B45" s="48" t="s">
        <v>453</v>
      </c>
      <c r="C45" s="78" t="s">
        <v>45</v>
      </c>
      <c r="D45" s="48" t="str">
        <f>IF(Resumen!$B$5="","",Resumen!$B$5)</f>
        <v>UT NC 2026</v>
      </c>
      <c r="E45" s="78" t="s">
        <v>122</v>
      </c>
      <c r="F45" s="46" t="s">
        <v>288</v>
      </c>
      <c r="G45" s="46" t="s">
        <v>354</v>
      </c>
      <c r="H45" s="46" t="s">
        <v>288</v>
      </c>
      <c r="I45" s="48" t="s">
        <v>454</v>
      </c>
      <c r="J45" s="48" t="s">
        <v>455</v>
      </c>
      <c r="K45" s="78" t="s">
        <v>45</v>
      </c>
      <c r="L45" s="86" t="s">
        <v>456</v>
      </c>
    </row>
    <row r="46" spans="1:12" ht="38.450000000000003" customHeight="1">
      <c r="A46" s="53" t="s">
        <v>457</v>
      </c>
      <c r="B46" s="54" t="s">
        <v>458</v>
      </c>
      <c r="C46" s="79" t="s">
        <v>45</v>
      </c>
      <c r="D46" s="54" t="str">
        <f>IF(Resumen!$B$5="","",Resumen!$B$5)</f>
        <v>UT NC 2026</v>
      </c>
      <c r="E46" s="79" t="s">
        <v>122</v>
      </c>
      <c r="F46" s="79" t="s">
        <v>459</v>
      </c>
      <c r="G46" s="46" t="s">
        <v>354</v>
      </c>
      <c r="H46" s="46" t="s">
        <v>288</v>
      </c>
      <c r="I46" s="54" t="s">
        <v>460</v>
      </c>
      <c r="J46" s="54" t="s">
        <v>135</v>
      </c>
      <c r="K46" s="79" t="s">
        <v>45</v>
      </c>
      <c r="L46" s="86" t="s">
        <v>461</v>
      </c>
    </row>
    <row r="49" spans="1:12" ht="15">
      <c r="A49" s="106" t="s">
        <v>462</v>
      </c>
      <c r="B49" s="106"/>
      <c r="C49" s="106"/>
      <c r="D49" s="106"/>
      <c r="E49" s="106"/>
      <c r="F49" s="106"/>
      <c r="G49" s="106"/>
      <c r="H49" s="106"/>
      <c r="I49" s="106"/>
      <c r="J49" s="106"/>
      <c r="K49" s="106"/>
      <c r="L49" s="106"/>
    </row>
    <row r="50" spans="1:12" ht="16.5">
      <c r="A50" s="82" t="s">
        <v>463</v>
      </c>
      <c r="B50" s="83" t="s">
        <v>464</v>
      </c>
      <c r="C50" s="84" t="s">
        <v>465</v>
      </c>
    </row>
    <row r="51" spans="1:12" ht="16.5">
      <c r="A51" s="43" t="s">
        <v>466</v>
      </c>
      <c r="B51" s="44">
        <v>60</v>
      </c>
      <c r="C51" s="80">
        <v>20</v>
      </c>
    </row>
    <row r="52" spans="1:12" ht="16.5">
      <c r="A52" s="47" t="s">
        <v>467</v>
      </c>
      <c r="B52" s="48">
        <v>153</v>
      </c>
      <c r="C52" s="81">
        <v>51</v>
      </c>
    </row>
    <row r="53" spans="1:12" ht="16.5">
      <c r="A53" s="47" t="s">
        <v>468</v>
      </c>
      <c r="B53" s="48">
        <v>3</v>
      </c>
      <c r="C53" s="81">
        <v>1</v>
      </c>
    </row>
    <row r="54" spans="1:12" ht="33.75">
      <c r="A54" s="47" t="s">
        <v>469</v>
      </c>
      <c r="B54" s="48">
        <v>21</v>
      </c>
      <c r="C54" s="81">
        <v>7</v>
      </c>
    </row>
    <row r="55" spans="1:12" ht="33.75">
      <c r="A55" s="47" t="s">
        <v>470</v>
      </c>
      <c r="B55" s="48">
        <v>8</v>
      </c>
      <c r="C55" s="81">
        <v>8</v>
      </c>
    </row>
    <row r="56" spans="1:12" ht="16.5">
      <c r="A56" s="47" t="s">
        <v>471</v>
      </c>
      <c r="B56" s="48">
        <v>6</v>
      </c>
      <c r="C56" s="81">
        <v>2</v>
      </c>
    </row>
    <row r="57" spans="1:12" ht="16.5">
      <c r="A57" s="47" t="s">
        <v>472</v>
      </c>
      <c r="B57" s="48">
        <v>3</v>
      </c>
      <c r="C57" s="81">
        <v>1</v>
      </c>
    </row>
    <row r="58" spans="1:12" ht="16.5">
      <c r="A58" s="47" t="s">
        <v>473</v>
      </c>
      <c r="B58" s="48">
        <v>3</v>
      </c>
      <c r="C58" s="81">
        <v>1</v>
      </c>
    </row>
    <row r="59" spans="1:12" ht="16.5">
      <c r="A59" s="47" t="s">
        <v>474</v>
      </c>
      <c r="B59" s="48">
        <v>12</v>
      </c>
      <c r="C59" s="81">
        <v>4</v>
      </c>
    </row>
    <row r="60" spans="1:12" ht="16.5">
      <c r="A60" s="47" t="s">
        <v>475</v>
      </c>
      <c r="B60" s="48">
        <v>1</v>
      </c>
      <c r="C60" s="81">
        <v>1</v>
      </c>
    </row>
    <row r="61" spans="1:12" ht="16.5">
      <c r="A61" s="55" t="s">
        <v>476</v>
      </c>
      <c r="B61" s="56">
        <v>270</v>
      </c>
      <c r="C61" s="57">
        <v>96</v>
      </c>
    </row>
  </sheetData>
  <mergeCells count="3">
    <mergeCell ref="A1:L1"/>
    <mergeCell ref="A2:L2"/>
    <mergeCell ref="A49:L49"/>
  </mergeCells>
  <conditionalFormatting sqref="C32:C46">
    <cfRule type="expression" dxfId="23" priority="7">
      <formula>C32="NO CUMPLE"</formula>
    </cfRule>
    <cfRule type="expression" dxfId="22" priority="8">
      <formula>C32="CUMPLE"</formula>
    </cfRule>
    <cfRule type="expression" dxfId="21" priority="9">
      <formula>C32="N.A."</formula>
    </cfRule>
  </conditionalFormatting>
  <conditionalFormatting sqref="B42">
    <cfRule type="expression" dxfId="20" priority="4">
      <formula>B42="NO CUMPLE"</formula>
    </cfRule>
    <cfRule type="expression" dxfId="19" priority="5">
      <formula>B42="CUMPLE"</formula>
    </cfRule>
    <cfRule type="expression" dxfId="18" priority="6">
      <formula>B42="N.A."</formula>
    </cfRule>
  </conditionalFormatting>
  <conditionalFormatting sqref="K32:K46">
    <cfRule type="expression" dxfId="17" priority="1">
      <formula>K32="NO CUMPLE"</formula>
    </cfRule>
    <cfRule type="expression" dxfId="16" priority="2">
      <formula>K32="CUMPLE"</formula>
    </cfRule>
    <cfRule type="expression" dxfId="15" priority="3">
      <formula>K32="N.A."</formula>
    </cfRule>
  </conditionalFormatting>
  <dataValidations count="1">
    <dataValidation type="list" sqref="C32:C46 B42 K32:K46" xr:uid="{00000000-0002-0000-0200-000000000000}">
      <formula1>"CUMPLE,NO CUMPLE,N.A."</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22"/>
  <sheetViews>
    <sheetView workbookViewId="0">
      <selection activeCell="A9" sqref="A9"/>
    </sheetView>
  </sheetViews>
  <sheetFormatPr defaultColWidth="8.75" defaultRowHeight="13.9"/>
  <cols>
    <col min="1" max="1" width="34" customWidth="1"/>
    <col min="2" max="2" width="31" customWidth="1"/>
    <col min="3" max="3" width="70" customWidth="1"/>
  </cols>
  <sheetData>
    <row r="1" spans="1:3" ht="17.45">
      <c r="A1" s="88" t="s">
        <v>477</v>
      </c>
      <c r="B1" s="88"/>
      <c r="C1" s="88"/>
    </row>
    <row r="3" spans="1:3">
      <c r="A3" s="2" t="s">
        <v>478</v>
      </c>
      <c r="B3" s="3" t="s">
        <v>479</v>
      </c>
      <c r="C3" s="4" t="s">
        <v>480</v>
      </c>
    </row>
    <row r="4" spans="1:3" ht="35.25" customHeight="1">
      <c r="A4" s="8" t="s">
        <v>481</v>
      </c>
      <c r="B4" s="9" t="s">
        <v>482</v>
      </c>
      <c r="C4" s="10" t="s">
        <v>483</v>
      </c>
    </row>
    <row r="5" spans="1:3" ht="35.25" customHeight="1">
      <c r="A5" s="11" t="s">
        <v>484</v>
      </c>
      <c r="B5" s="12" t="s">
        <v>485</v>
      </c>
      <c r="C5" s="13" t="s">
        <v>486</v>
      </c>
    </row>
    <row r="6" spans="1:3" ht="35.25" customHeight="1">
      <c r="A6" s="11" t="s">
        <v>487</v>
      </c>
      <c r="B6" s="12" t="s">
        <v>488</v>
      </c>
      <c r="C6" s="13" t="s">
        <v>489</v>
      </c>
    </row>
    <row r="7" spans="1:3" ht="35.25" customHeight="1">
      <c r="A7" s="11" t="s">
        <v>490</v>
      </c>
      <c r="B7" s="12" t="s">
        <v>491</v>
      </c>
      <c r="C7" s="13" t="s">
        <v>492</v>
      </c>
    </row>
    <row r="8" spans="1:3" ht="35.25" customHeight="1">
      <c r="A8" s="11" t="s">
        <v>493</v>
      </c>
      <c r="B8" s="12" t="s">
        <v>494</v>
      </c>
      <c r="C8" s="13" t="s">
        <v>495</v>
      </c>
    </row>
    <row r="9" spans="1:3" ht="35.25" customHeight="1">
      <c r="A9" s="14" t="s">
        <v>496</v>
      </c>
      <c r="B9" s="15" t="s">
        <v>497</v>
      </c>
      <c r="C9" s="16" t="s">
        <v>498</v>
      </c>
    </row>
    <row r="10" spans="1:3" ht="35.25" customHeight="1"/>
    <row r="11" spans="1:3" ht="35.25" customHeight="1"/>
    <row r="12" spans="1:3" ht="35.25" customHeight="1">
      <c r="A12" s="2" t="s">
        <v>499</v>
      </c>
      <c r="B12" s="3" t="s">
        <v>500</v>
      </c>
      <c r="C12" s="4" t="s">
        <v>501</v>
      </c>
    </row>
    <row r="13" spans="1:3" ht="35.25" customHeight="1">
      <c r="A13" s="8" t="s">
        <v>502</v>
      </c>
      <c r="B13" s="9" t="s">
        <v>503</v>
      </c>
      <c r="C13" s="10" t="s">
        <v>504</v>
      </c>
    </row>
    <row r="14" spans="1:3" ht="35.25" customHeight="1">
      <c r="A14" s="11" t="s">
        <v>505</v>
      </c>
      <c r="B14" s="12" t="s">
        <v>506</v>
      </c>
      <c r="C14" s="13" t="s">
        <v>507</v>
      </c>
    </row>
    <row r="15" spans="1:3" ht="35.25" customHeight="1">
      <c r="A15" s="11" t="s">
        <v>508</v>
      </c>
      <c r="B15" s="12" t="s">
        <v>506</v>
      </c>
      <c r="C15" s="13" t="s">
        <v>509</v>
      </c>
    </row>
    <row r="16" spans="1:3" ht="35.25" customHeight="1">
      <c r="A16" s="11" t="s">
        <v>510</v>
      </c>
      <c r="B16" s="12" t="s">
        <v>511</v>
      </c>
      <c r="C16" s="13" t="s">
        <v>512</v>
      </c>
    </row>
    <row r="17" spans="1:3" ht="35.25" customHeight="1">
      <c r="A17" s="14" t="s">
        <v>513</v>
      </c>
      <c r="B17" s="15" t="s">
        <v>514</v>
      </c>
      <c r="C17" s="16" t="s">
        <v>515</v>
      </c>
    </row>
    <row r="18" spans="1:3" ht="35.25" customHeight="1"/>
    <row r="19" spans="1:3" ht="35.25" customHeight="1"/>
    <row r="20" spans="1:3" ht="35.25" customHeight="1">
      <c r="A20" s="17" t="s">
        <v>516</v>
      </c>
      <c r="B20" s="17" t="s">
        <v>517</v>
      </c>
      <c r="C20" s="17" t="s">
        <v>518</v>
      </c>
    </row>
    <row r="21" spans="1:3" ht="35.25" customHeight="1">
      <c r="A21" s="18" t="s">
        <v>519</v>
      </c>
      <c r="B21" s="19" t="s">
        <v>520</v>
      </c>
      <c r="C21" s="20" t="s">
        <v>521</v>
      </c>
    </row>
    <row r="22" spans="1:3" ht="35.25" customHeight="1">
      <c r="A22" s="21" t="s">
        <v>522</v>
      </c>
      <c r="B22" s="22" t="s">
        <v>523</v>
      </c>
      <c r="C22" s="23" t="s">
        <v>524</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Valeria Montoya</dc:creator>
  <cp:keywords/>
  <dc:description/>
  <cp:lastModifiedBy>Contratacion Juridica</cp:lastModifiedBy>
  <cp:revision/>
  <dcterms:created xsi:type="dcterms:W3CDTF">2026-07-28T13:51:35Z</dcterms:created>
  <dcterms:modified xsi:type="dcterms:W3CDTF">2026-07-29T00:51:54Z</dcterms:modified>
  <cp:category/>
  <cp:contentStatus/>
</cp:coreProperties>
</file>